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45" yWindow="0" windowWidth="10515" windowHeight="10185"/>
  </bookViews>
  <sheets>
    <sheet name="Egységárak" sheetId="1" r:id="rId1"/>
    <sheet name="Keverékek" sheetId="4" r:id="rId2"/>
    <sheet name="Munka3" sheetId="3" r:id="rId3"/>
  </sheets>
  <calcPr calcId="124519"/>
</workbook>
</file>

<file path=xl/calcChain.xml><?xml version="1.0" encoding="utf-8"?>
<calcChain xmlns="http://schemas.openxmlformats.org/spreadsheetml/2006/main">
  <c r="H179" i="1"/>
  <c r="I179"/>
  <c r="I178"/>
  <c r="I177"/>
  <c r="H174"/>
  <c r="H175"/>
  <c r="H176"/>
  <c r="H173"/>
  <c r="I163"/>
  <c r="I164"/>
  <c r="I165" s="1"/>
  <c r="I162"/>
  <c r="H160"/>
  <c r="H161"/>
  <c r="H165" s="1"/>
  <c r="H159"/>
  <c r="I155"/>
  <c r="I156"/>
  <c r="I157" s="1"/>
  <c r="I154"/>
  <c r="H152"/>
  <c r="H153"/>
  <c r="H157" s="1"/>
  <c r="H151"/>
  <c r="H147"/>
  <c r="H149" s="1"/>
  <c r="I148"/>
  <c r="I149" s="1"/>
  <c r="I144"/>
  <c r="I145" s="1"/>
  <c r="H143"/>
  <c r="H145" s="1"/>
  <c r="I140"/>
  <c r="I141" s="1"/>
  <c r="H138"/>
  <c r="H139"/>
  <c r="H141" s="1"/>
  <c r="H137"/>
  <c r="I133"/>
  <c r="I134"/>
  <c r="I135" s="1"/>
  <c r="I132"/>
  <c r="H130"/>
  <c r="F131"/>
  <c r="H131" s="1"/>
  <c r="H135" s="1"/>
  <c r="F122"/>
  <c r="H122" s="1"/>
  <c r="J36" i="4"/>
  <c r="H36"/>
  <c r="I36"/>
  <c r="I34"/>
  <c r="I35"/>
  <c r="I33"/>
  <c r="H32"/>
  <c r="H31"/>
  <c r="H123" i="1"/>
  <c r="H121"/>
  <c r="I125"/>
  <c r="I126"/>
  <c r="I127" s="1"/>
  <c r="I124"/>
  <c r="I118"/>
  <c r="I119" s="1"/>
  <c r="H116"/>
  <c r="F117"/>
  <c r="H117" s="1"/>
  <c r="H119" s="1"/>
  <c r="F111"/>
  <c r="H111" s="1"/>
  <c r="I113"/>
  <c r="I112"/>
  <c r="H110"/>
  <c r="I107"/>
  <c r="I108" s="1"/>
  <c r="I106"/>
  <c r="H104"/>
  <c r="F105"/>
  <c r="H105" s="1"/>
  <c r="H108" s="1"/>
  <c r="H4" i="4"/>
  <c r="H5"/>
  <c r="I6"/>
  <c r="I7"/>
  <c r="H8"/>
  <c r="I8"/>
  <c r="J8"/>
  <c r="H10"/>
  <c r="H11"/>
  <c r="H12"/>
  <c r="I13"/>
  <c r="I14"/>
  <c r="H15"/>
  <c r="I15"/>
  <c r="J15"/>
  <c r="H17"/>
  <c r="H18"/>
  <c r="I19"/>
  <c r="I20"/>
  <c r="H21"/>
  <c r="I21"/>
  <c r="J21"/>
  <c r="H23"/>
  <c r="H24"/>
  <c r="H25"/>
  <c r="I26"/>
  <c r="I27"/>
  <c r="I28"/>
  <c r="H29"/>
  <c r="I29"/>
  <c r="J29"/>
  <c r="I101" i="1"/>
  <c r="I102" s="1"/>
  <c r="I100"/>
  <c r="H99"/>
  <c r="H102" s="1"/>
  <c r="I96"/>
  <c r="I95"/>
  <c r="H94"/>
  <c r="H97" s="1"/>
  <c r="I91"/>
  <c r="I92" s="1"/>
  <c r="I90"/>
  <c r="H89"/>
  <c r="H92" s="1"/>
  <c r="I84"/>
  <c r="I85" s="1"/>
  <c r="F83"/>
  <c r="H83" s="1"/>
  <c r="H85" s="1"/>
  <c r="F79"/>
  <c r="I80"/>
  <c r="I81" s="1"/>
  <c r="H79"/>
  <c r="H81" s="1"/>
  <c r="I76"/>
  <c r="I77" s="1"/>
  <c r="F74"/>
  <c r="I75"/>
  <c r="H74"/>
  <c r="H77" s="1"/>
  <c r="F70"/>
  <c r="I71"/>
  <c r="I72" s="1"/>
  <c r="H70"/>
  <c r="H72" s="1"/>
  <c r="I67"/>
  <c r="I68" s="1"/>
  <c r="F66"/>
  <c r="H66" s="1"/>
  <c r="H68" s="1"/>
  <c r="F61"/>
  <c r="H61" s="1"/>
  <c r="H64" s="1"/>
  <c r="I63"/>
  <c r="I62"/>
  <c r="F55"/>
  <c r="I58"/>
  <c r="I57"/>
  <c r="I56"/>
  <c r="H55"/>
  <c r="H59" s="1"/>
  <c r="I51"/>
  <c r="I52"/>
  <c r="I53" s="1"/>
  <c r="I50"/>
  <c r="F49"/>
  <c r="H49" s="1"/>
  <c r="H53" s="1"/>
  <c r="I40"/>
  <c r="I41"/>
  <c r="I42" s="1"/>
  <c r="I39"/>
  <c r="F26"/>
  <c r="H26" s="1"/>
  <c r="H30" s="1"/>
  <c r="F38"/>
  <c r="H38" s="1"/>
  <c r="H42" s="1"/>
  <c r="I34"/>
  <c r="I35"/>
  <c r="I33"/>
  <c r="H32"/>
  <c r="H36" s="1"/>
  <c r="I28"/>
  <c r="I29"/>
  <c r="I27"/>
  <c r="I23"/>
  <c r="I24" s="1"/>
  <c r="H22"/>
  <c r="H24" s="1"/>
  <c r="H5"/>
  <c r="I19"/>
  <c r="I20" s="1"/>
  <c r="I18"/>
  <c r="H17"/>
  <c r="H20" s="1"/>
  <c r="I14"/>
  <c r="I13"/>
  <c r="I15" s="1"/>
  <c r="I10"/>
  <c r="I11" s="1"/>
  <c r="I7"/>
  <c r="I6"/>
  <c r="I8" s="1"/>
  <c r="H8"/>
  <c r="I30" l="1"/>
  <c r="I97"/>
  <c r="I114"/>
  <c r="H127"/>
  <c r="I64"/>
  <c r="H114"/>
  <c r="I59"/>
  <c r="I36"/>
</calcChain>
</file>

<file path=xl/sharedStrings.xml><?xml version="1.0" encoding="utf-8"?>
<sst xmlns="http://schemas.openxmlformats.org/spreadsheetml/2006/main" count="347" uniqueCount="129">
  <si>
    <t>erőforrás</t>
  </si>
  <si>
    <t>me.</t>
  </si>
  <si>
    <t>norma</t>
  </si>
  <si>
    <t>ép.uár</t>
  </si>
  <si>
    <t>egyséár</t>
  </si>
  <si>
    <t>a</t>
  </si>
  <si>
    <t>d</t>
  </si>
  <si>
    <t>T1</t>
  </si>
  <si>
    <t>21-01-038</t>
  </si>
  <si>
    <t>Hungazin WP-50</t>
  </si>
  <si>
    <t>kg</t>
  </si>
  <si>
    <t>bet. segéd</t>
  </si>
  <si>
    <t>kerti traktor</t>
  </si>
  <si>
    <t>ó</t>
  </si>
  <si>
    <t>T2</t>
  </si>
  <si>
    <t>21-02-023</t>
  </si>
  <si>
    <t>T3</t>
  </si>
  <si>
    <t>21-03-092</t>
  </si>
  <si>
    <t>kotrógép</t>
  </si>
  <si>
    <t>T4</t>
  </si>
  <si>
    <t>21-06-038</t>
  </si>
  <si>
    <t>nyers homokos kavics</t>
  </si>
  <si>
    <t>m3</t>
  </si>
  <si>
    <t>földtoló</t>
  </si>
  <si>
    <t>T5</t>
  </si>
  <si>
    <t>22-02-001</t>
  </si>
  <si>
    <t>osztályozott kavics</t>
  </si>
  <si>
    <t>T6</t>
  </si>
  <si>
    <t>23-02-001</t>
  </si>
  <si>
    <t>betonkeverék C8-16/KK</t>
  </si>
  <si>
    <t>merülővibrátor</t>
  </si>
  <si>
    <t>betonszivattyú</t>
  </si>
  <si>
    <t>T7</t>
  </si>
  <si>
    <t>11-02-111</t>
  </si>
  <si>
    <t>cement</t>
  </si>
  <si>
    <t>t</t>
  </si>
  <si>
    <t>term. szem. hom. kavics</t>
  </si>
  <si>
    <t>bet.segéd</t>
  </si>
  <si>
    <t>betonkeverő</t>
  </si>
  <si>
    <t>31-01-002</t>
  </si>
  <si>
    <t>betonacál 12mm</t>
  </si>
  <si>
    <t>vb. Szerelő</t>
  </si>
  <si>
    <t>ba. Hajlító</t>
  </si>
  <si>
    <t>ba. Vágó</t>
  </si>
  <si>
    <t>T8</t>
  </si>
  <si>
    <t>31-13-003</t>
  </si>
  <si>
    <t>C8-16/KK</t>
  </si>
  <si>
    <t>11-04-216</t>
  </si>
  <si>
    <t>C12-24/KK</t>
  </si>
  <si>
    <t>term. szem. hom. Kavics</t>
  </si>
  <si>
    <t>betonkeverő telep</t>
  </si>
  <si>
    <t>T9</t>
  </si>
  <si>
    <t>31-23-001</t>
  </si>
  <si>
    <t>11-09-111</t>
  </si>
  <si>
    <t>C25-16/KK</t>
  </si>
  <si>
    <t>előírt szem. hom. Kavics</t>
  </si>
  <si>
    <t>betonkeverék C25-16/KK</t>
  </si>
  <si>
    <t>betonkeverék C12-24/KK</t>
  </si>
  <si>
    <t>T10a</t>
  </si>
  <si>
    <t>T10b</t>
  </si>
  <si>
    <t>31-21-006</t>
  </si>
  <si>
    <t>T11</t>
  </si>
  <si>
    <t>31-30-022</t>
  </si>
  <si>
    <t>T12</t>
  </si>
  <si>
    <t>T13</t>
  </si>
  <si>
    <t>31-30-023</t>
  </si>
  <si>
    <t>kőműves</t>
  </si>
  <si>
    <t>T14</t>
  </si>
  <si>
    <t>T12,T13,T14</t>
  </si>
  <si>
    <t>T15</t>
  </si>
  <si>
    <t>31-30-025</t>
  </si>
  <si>
    <t>T16</t>
  </si>
  <si>
    <t>32-02-001</t>
  </si>
  <si>
    <t>előregyártott elem</t>
  </si>
  <si>
    <t>db</t>
  </si>
  <si>
    <t>épületszerelő</t>
  </si>
  <si>
    <t>T17</t>
  </si>
  <si>
    <t>T18</t>
  </si>
  <si>
    <t>T19</t>
  </si>
  <si>
    <t>32-02-017</t>
  </si>
  <si>
    <t>cementhabarcs H50</t>
  </si>
  <si>
    <t>szállítószalag</t>
  </si>
  <si>
    <t>habarcskeverő</t>
  </si>
  <si>
    <t>folyami homok</t>
  </si>
  <si>
    <t>oltott mész</t>
  </si>
  <si>
    <t>11-52-012</t>
  </si>
  <si>
    <t>T20</t>
  </si>
  <si>
    <t>T21</t>
  </si>
  <si>
    <t>32-02-031</t>
  </si>
  <si>
    <t>födémbéléstest</t>
  </si>
  <si>
    <t>cementhabarcs, H50</t>
  </si>
  <si>
    <t>T22</t>
  </si>
  <si>
    <t>33-02-052</t>
  </si>
  <si>
    <t>falazóblokk</t>
  </si>
  <si>
    <t>edb</t>
  </si>
  <si>
    <t>felesidom</t>
  </si>
  <si>
    <t>állványozó</t>
  </si>
  <si>
    <t>11-52-002</t>
  </si>
  <si>
    <t>bányahomok</t>
  </si>
  <si>
    <t>habarcs, H3</t>
  </si>
  <si>
    <t>T23</t>
  </si>
  <si>
    <t>33-12-038</t>
  </si>
  <si>
    <t>válaszfal tégla</t>
  </si>
  <si>
    <t>T24</t>
  </si>
  <si>
    <t>35-01-002</t>
  </si>
  <si>
    <t>faragott gerenda</t>
  </si>
  <si>
    <t>zárléc</t>
  </si>
  <si>
    <t>zsaluzódeszka</t>
  </si>
  <si>
    <t>ács</t>
  </si>
  <si>
    <t>T25</t>
  </si>
  <si>
    <t>35-03-001</t>
  </si>
  <si>
    <t>tetőléc</t>
  </si>
  <si>
    <t>T26</t>
  </si>
  <si>
    <t>35-04-003</t>
  </si>
  <si>
    <t>hajópadló</t>
  </si>
  <si>
    <t>m2</t>
  </si>
  <si>
    <t>T27</t>
  </si>
  <si>
    <t>36-01-006</t>
  </si>
  <si>
    <t>vakoló mészhabarcs</t>
  </si>
  <si>
    <t>simító cementhabarcs</t>
  </si>
  <si>
    <t>fröcskölő cementhabarcs</t>
  </si>
  <si>
    <t>T28</t>
  </si>
  <si>
    <t>36-04-008</t>
  </si>
  <si>
    <t>javított vakoló mészhabarcs</t>
  </si>
  <si>
    <t>T29</t>
  </si>
  <si>
    <t>36-05-008</t>
  </si>
  <si>
    <t>homlokzati vakoló mészhabarcs</t>
  </si>
  <si>
    <t>kőporos dörzsöléshez, felületképző mészhabarcs</t>
  </si>
  <si>
    <t>porfesték</t>
  </si>
</sst>
</file>

<file path=xl/styles.xml><?xml version="1.0" encoding="utf-8"?>
<styleSheet xmlns="http://schemas.openxmlformats.org/spreadsheetml/2006/main">
  <numFmts count="2">
    <numFmt numFmtId="42" formatCode="_-* #,##0\ &quot;Ft&quot;_-;\-* #,##0\ &quot;Ft&quot;_-;_-* &quot;-&quot;\ &quot;Ft&quot;_-;_-@_-"/>
    <numFmt numFmtId="166" formatCode="#,##0\ &quot;Ft&quot;"/>
  </numFmts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2" fontId="0" fillId="2" borderId="2" xfId="0" applyNumberFormat="1" applyFill="1" applyBorder="1" applyAlignment="1">
      <alignment horizontal="center" vertical="center"/>
    </xf>
    <xf numFmtId="166" fontId="0" fillId="2" borderId="2" xfId="0" applyNumberForma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66" fontId="0" fillId="0" borderId="13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166" fontId="0" fillId="2" borderId="21" xfId="0" applyNumberForma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28" xfId="0" applyBorder="1" applyAlignment="1" applyProtection="1">
      <alignment horizontal="center" vertical="center" wrapText="1"/>
      <protection locked="0"/>
    </xf>
    <xf numFmtId="166" fontId="0" fillId="2" borderId="29" xfId="0" applyNumberFormat="1" applyFill="1" applyBorder="1" applyAlignment="1">
      <alignment horizontal="center" vertical="center"/>
    </xf>
    <xf numFmtId="0" fontId="0" fillId="0" borderId="25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center" vertical="center"/>
    </xf>
    <xf numFmtId="166" fontId="0" fillId="3" borderId="7" xfId="0" applyNumberFormat="1" applyFill="1" applyBorder="1" applyAlignment="1" applyProtection="1">
      <alignment horizontal="center" vertical="center" wrapText="1"/>
      <protection locked="0"/>
    </xf>
    <xf numFmtId="166" fontId="0" fillId="3" borderId="8" xfId="0" applyNumberFormat="1" applyFill="1" applyBorder="1" applyAlignment="1" applyProtection="1">
      <alignment horizontal="center" vertical="center" wrapText="1"/>
      <protection locked="0"/>
    </xf>
    <xf numFmtId="166" fontId="1" fillId="2" borderId="29" xfId="0" applyNumberFormat="1" applyFont="1" applyFill="1" applyBorder="1"/>
    <xf numFmtId="166" fontId="0" fillId="4" borderId="28" xfId="0" applyNumberFormat="1" applyFill="1" applyBorder="1" applyAlignment="1" applyProtection="1">
      <alignment horizontal="center" vertical="center" wrapText="1"/>
      <protection locked="0"/>
    </xf>
    <xf numFmtId="166" fontId="0" fillId="4" borderId="30" xfId="0" applyNumberFormat="1" applyFill="1" applyBorder="1" applyAlignment="1" applyProtection="1">
      <alignment horizontal="center" vertical="center" wrapText="1"/>
      <protection locked="0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0" fillId="0" borderId="27" xfId="0" applyBorder="1" applyAlignment="1" applyProtection="1">
      <alignment horizontal="left" vertical="top" wrapText="1"/>
      <protection locked="0"/>
    </xf>
    <xf numFmtId="0" fontId="0" fillId="0" borderId="25" xfId="0" applyBorder="1" applyAlignment="1" applyProtection="1">
      <alignment horizontal="left" vertical="top" wrapText="1"/>
      <protection locked="0"/>
    </xf>
    <xf numFmtId="0" fontId="0" fillId="0" borderId="22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79"/>
  <sheetViews>
    <sheetView tabSelected="1" workbookViewId="0">
      <selection activeCell="K174" sqref="K174"/>
    </sheetView>
  </sheetViews>
  <sheetFormatPr defaultRowHeight="15"/>
  <cols>
    <col min="1" max="1" width="3.7109375" style="55" customWidth="1"/>
    <col min="2" max="2" width="10.140625" style="1" customWidth="1"/>
    <col min="3" max="3" width="15.85546875" style="23" customWidth="1"/>
    <col min="4" max="4" width="3.85546875" style="2" customWidth="1"/>
    <col min="5" max="5" width="6.7109375" style="2" customWidth="1"/>
    <col min="6" max="9" width="10.7109375" style="2" customWidth="1"/>
  </cols>
  <sheetData>
    <row r="2" spans="1:9" ht="15.75" thickBot="1"/>
    <row r="3" spans="1:9">
      <c r="C3" s="22" t="s">
        <v>0</v>
      </c>
      <c r="D3" s="3" t="s">
        <v>1</v>
      </c>
      <c r="E3" s="3" t="s">
        <v>2</v>
      </c>
      <c r="F3" s="4" t="s">
        <v>3</v>
      </c>
      <c r="G3" s="5"/>
      <c r="H3" s="4" t="s">
        <v>4</v>
      </c>
      <c r="I3" s="6"/>
    </row>
    <row r="4" spans="1:9" ht="15.75" thickBot="1">
      <c r="C4" s="24"/>
      <c r="D4" s="7"/>
      <c r="E4" s="7"/>
      <c r="F4" s="7" t="s">
        <v>5</v>
      </c>
      <c r="G4" s="7" t="s">
        <v>6</v>
      </c>
      <c r="H4" s="7" t="s">
        <v>5</v>
      </c>
      <c r="I4" s="8" t="s">
        <v>6</v>
      </c>
    </row>
    <row r="5" spans="1:9" ht="15" customHeight="1">
      <c r="A5" s="55" t="s">
        <v>7</v>
      </c>
      <c r="B5" s="1" t="s">
        <v>8</v>
      </c>
      <c r="C5" s="22" t="s">
        <v>9</v>
      </c>
      <c r="D5" s="3" t="s">
        <v>10</v>
      </c>
      <c r="E5" s="3">
        <v>0.1</v>
      </c>
      <c r="F5" s="3">
        <v>9900</v>
      </c>
      <c r="G5" s="3"/>
      <c r="H5" s="3">
        <f>F5*E5</f>
        <v>990</v>
      </c>
      <c r="I5" s="9"/>
    </row>
    <row r="6" spans="1:9">
      <c r="C6" s="25" t="s">
        <v>11</v>
      </c>
      <c r="D6" s="10" t="s">
        <v>13</v>
      </c>
      <c r="E6" s="10">
        <v>0.1</v>
      </c>
      <c r="F6" s="10"/>
      <c r="G6" s="10">
        <v>1000</v>
      </c>
      <c r="H6" s="10"/>
      <c r="I6" s="11">
        <f>G6*E6</f>
        <v>100</v>
      </c>
    </row>
    <row r="7" spans="1:9" ht="15.75" thickBot="1">
      <c r="C7" s="25" t="s">
        <v>12</v>
      </c>
      <c r="D7" s="10" t="s">
        <v>13</v>
      </c>
      <c r="E7" s="10">
        <v>0.123</v>
      </c>
      <c r="F7" s="10"/>
      <c r="G7" s="10">
        <v>5000</v>
      </c>
      <c r="H7" s="12"/>
      <c r="I7" s="13">
        <f>G7*E7</f>
        <v>615</v>
      </c>
    </row>
    <row r="8" spans="1:9" ht="15.75" thickBot="1">
      <c r="C8" s="24"/>
      <c r="D8" s="7"/>
      <c r="E8" s="7"/>
      <c r="F8" s="7"/>
      <c r="G8" s="14"/>
      <c r="H8" s="15">
        <f>SUM(H5:H7)</f>
        <v>990</v>
      </c>
      <c r="I8" s="16">
        <f>SUM(I7,I6,)</f>
        <v>715</v>
      </c>
    </row>
    <row r="9" spans="1:9" ht="15.75" thickBot="1">
      <c r="C9" s="26"/>
      <c r="D9" s="17"/>
      <c r="E9" s="17"/>
      <c r="F9" s="17"/>
      <c r="G9" s="17"/>
      <c r="H9" s="17"/>
      <c r="I9" s="17"/>
    </row>
    <row r="10" spans="1:9" ht="15.75" thickBot="1">
      <c r="A10" s="55" t="s">
        <v>14</v>
      </c>
      <c r="B10" s="1" t="s">
        <v>15</v>
      </c>
      <c r="C10" s="22" t="s">
        <v>11</v>
      </c>
      <c r="D10" s="3" t="s">
        <v>13</v>
      </c>
      <c r="E10" s="3">
        <v>1.96</v>
      </c>
      <c r="F10" s="3"/>
      <c r="G10" s="3">
        <v>1000</v>
      </c>
      <c r="H10" s="3"/>
      <c r="I10" s="18">
        <f>G10*E10</f>
        <v>1960</v>
      </c>
    </row>
    <row r="11" spans="1:9" ht="15.75" thickBot="1">
      <c r="C11" s="24"/>
      <c r="D11" s="7"/>
      <c r="E11" s="7"/>
      <c r="F11" s="7"/>
      <c r="G11" s="7"/>
      <c r="H11" s="14"/>
      <c r="I11" s="16">
        <f>I10</f>
        <v>1960</v>
      </c>
    </row>
    <row r="12" spans="1:9" ht="15.75" thickBot="1">
      <c r="C12" s="26"/>
      <c r="D12" s="17"/>
      <c r="E12" s="17"/>
      <c r="F12" s="17"/>
      <c r="G12" s="17"/>
      <c r="H12" s="19"/>
      <c r="I12" s="20"/>
    </row>
    <row r="13" spans="1:9">
      <c r="A13" s="55" t="s">
        <v>16</v>
      </c>
      <c r="B13" s="1" t="s">
        <v>17</v>
      </c>
      <c r="C13" s="22" t="s">
        <v>11</v>
      </c>
      <c r="D13" s="3" t="s">
        <v>13</v>
      </c>
      <c r="E13" s="3">
        <v>0.46</v>
      </c>
      <c r="F13" s="3"/>
      <c r="G13" s="3">
        <v>1000</v>
      </c>
      <c r="H13" s="21"/>
      <c r="I13" s="9">
        <f>G13*E13</f>
        <v>460</v>
      </c>
    </row>
    <row r="14" spans="1:9" ht="15.75" thickBot="1">
      <c r="C14" s="25" t="s">
        <v>18</v>
      </c>
      <c r="D14" s="10" t="s">
        <v>13</v>
      </c>
      <c r="E14" s="10">
        <v>5.7700000000000001E-2</v>
      </c>
      <c r="F14" s="10"/>
      <c r="G14" s="10">
        <v>15000</v>
      </c>
      <c r="H14" s="10"/>
      <c r="I14" s="13">
        <f>G14*E14</f>
        <v>865.5</v>
      </c>
    </row>
    <row r="15" spans="1:9" ht="15.75" thickBot="1">
      <c r="C15" s="24"/>
      <c r="D15" s="7"/>
      <c r="E15" s="7"/>
      <c r="F15" s="7"/>
      <c r="G15" s="7"/>
      <c r="H15" s="14"/>
      <c r="I15" s="16">
        <f>SUM(I13:I14)</f>
        <v>1325.5</v>
      </c>
    </row>
    <row r="16" spans="1:9" ht="15.75" thickBot="1">
      <c r="C16" s="26"/>
      <c r="D16" s="17"/>
      <c r="E16" s="17"/>
      <c r="F16" s="17"/>
      <c r="G16" s="17"/>
      <c r="H16" s="17"/>
      <c r="I16" s="17"/>
    </row>
    <row r="17" spans="1:9" ht="30">
      <c r="A17" s="55" t="s">
        <v>19</v>
      </c>
      <c r="B17" s="1" t="s">
        <v>20</v>
      </c>
      <c r="C17" s="22" t="s">
        <v>21</v>
      </c>
      <c r="D17" s="3" t="s">
        <v>22</v>
      </c>
      <c r="E17" s="3">
        <v>1.25</v>
      </c>
      <c r="F17" s="3">
        <v>3700</v>
      </c>
      <c r="G17" s="3"/>
      <c r="H17" s="3">
        <f>F17*E17</f>
        <v>4625</v>
      </c>
      <c r="I17" s="9"/>
    </row>
    <row r="18" spans="1:9">
      <c r="C18" s="27" t="s">
        <v>11</v>
      </c>
      <c r="D18" s="10" t="s">
        <v>13</v>
      </c>
      <c r="E18" s="10">
        <v>0.15</v>
      </c>
      <c r="F18" s="10"/>
      <c r="G18" s="10">
        <v>1000</v>
      </c>
      <c r="H18" s="10"/>
      <c r="I18" s="11">
        <f>G18*E18</f>
        <v>150</v>
      </c>
    </row>
    <row r="19" spans="1:9" ht="15.75" thickBot="1">
      <c r="C19" s="25" t="s">
        <v>23</v>
      </c>
      <c r="D19" s="10" t="s">
        <v>13</v>
      </c>
      <c r="E19" s="10">
        <v>5.6000000000000001E-2</v>
      </c>
      <c r="F19" s="10"/>
      <c r="G19" s="10">
        <v>15000</v>
      </c>
      <c r="H19" s="12"/>
      <c r="I19" s="13">
        <f>G19*E19</f>
        <v>840</v>
      </c>
    </row>
    <row r="20" spans="1:9" ht="15.75" thickBot="1">
      <c r="C20" s="24"/>
      <c r="D20" s="7"/>
      <c r="E20" s="7"/>
      <c r="F20" s="7"/>
      <c r="G20" s="14"/>
      <c r="H20" s="16">
        <f>H17</f>
        <v>4625</v>
      </c>
      <c r="I20" s="16">
        <f>I19+I18</f>
        <v>990</v>
      </c>
    </row>
    <row r="21" spans="1:9" ht="15.75" thickBot="1">
      <c r="C21" s="26"/>
      <c r="D21" s="17"/>
      <c r="E21" s="17"/>
      <c r="F21" s="17"/>
      <c r="G21" s="17"/>
      <c r="H21" s="17"/>
      <c r="I21" s="17"/>
    </row>
    <row r="22" spans="1:9" ht="30">
      <c r="A22" s="55" t="s">
        <v>24</v>
      </c>
      <c r="B22" s="1" t="s">
        <v>25</v>
      </c>
      <c r="C22" s="22" t="s">
        <v>26</v>
      </c>
      <c r="D22" s="3" t="s">
        <v>22</v>
      </c>
      <c r="E22" s="3">
        <v>0.123</v>
      </c>
      <c r="F22" s="3">
        <v>7850</v>
      </c>
      <c r="G22" s="3"/>
      <c r="H22" s="3">
        <f>F22*E22</f>
        <v>965.55</v>
      </c>
      <c r="I22" s="9"/>
    </row>
    <row r="23" spans="1:9" ht="15.75" thickBot="1">
      <c r="C23" s="27" t="s">
        <v>11</v>
      </c>
      <c r="D23" s="10" t="s">
        <v>13</v>
      </c>
      <c r="E23" s="10">
        <v>3.16</v>
      </c>
      <c r="F23" s="10"/>
      <c r="G23" s="10">
        <v>1000</v>
      </c>
      <c r="H23" s="12"/>
      <c r="I23" s="13">
        <f>G23*E23</f>
        <v>3160</v>
      </c>
    </row>
    <row r="24" spans="1:9" ht="15.75" thickBot="1">
      <c r="C24" s="24"/>
      <c r="D24" s="7"/>
      <c r="E24" s="7"/>
      <c r="F24" s="7"/>
      <c r="G24" s="14"/>
      <c r="H24" s="16">
        <f>H23+H22</f>
        <v>965.55</v>
      </c>
      <c r="I24" s="16">
        <f>I23+I22</f>
        <v>3160</v>
      </c>
    </row>
    <row r="25" spans="1:9" ht="15.75" thickBot="1">
      <c r="C25" s="26"/>
      <c r="D25" s="17"/>
      <c r="E25" s="17"/>
      <c r="F25" s="17"/>
      <c r="G25" s="17"/>
      <c r="H25" s="17"/>
      <c r="I25" s="17"/>
    </row>
    <row r="26" spans="1:9" ht="30">
      <c r="A26" s="55" t="s">
        <v>27</v>
      </c>
      <c r="B26" s="1" t="s">
        <v>28</v>
      </c>
      <c r="C26" s="22" t="s">
        <v>29</v>
      </c>
      <c r="D26" s="3" t="s">
        <v>22</v>
      </c>
      <c r="E26" s="3">
        <v>1.01</v>
      </c>
      <c r="F26" s="3">
        <f>Keverékek!J8</f>
        <v>24554.75</v>
      </c>
      <c r="G26" s="3"/>
      <c r="H26" s="3">
        <f>F26*E26</f>
        <v>24800.297500000001</v>
      </c>
      <c r="I26" s="9"/>
    </row>
    <row r="27" spans="1:9">
      <c r="C27" s="27" t="s">
        <v>11</v>
      </c>
      <c r="D27" s="10" t="s">
        <v>13</v>
      </c>
      <c r="E27" s="10">
        <v>0.89</v>
      </c>
      <c r="F27" s="10"/>
      <c r="G27" s="10">
        <v>1000</v>
      </c>
      <c r="H27" s="10"/>
      <c r="I27" s="11">
        <f>G27*E27</f>
        <v>890</v>
      </c>
    </row>
    <row r="28" spans="1:9">
      <c r="C28" s="25" t="s">
        <v>30</v>
      </c>
      <c r="D28" s="10" t="s">
        <v>13</v>
      </c>
      <c r="E28" s="10">
        <v>0.2</v>
      </c>
      <c r="F28" s="10"/>
      <c r="G28" s="10">
        <v>1000</v>
      </c>
      <c r="H28" s="10"/>
      <c r="I28" s="11">
        <f t="shared" ref="I28:I29" si="0">G28*E28</f>
        <v>200</v>
      </c>
    </row>
    <row r="29" spans="1:9" ht="15.75" thickBot="1">
      <c r="C29" s="25" t="s">
        <v>31</v>
      </c>
      <c r="D29" s="10" t="s">
        <v>13</v>
      </c>
      <c r="E29" s="10">
        <v>8.9300000000000004E-2</v>
      </c>
      <c r="F29" s="10"/>
      <c r="G29" s="10">
        <v>18000</v>
      </c>
      <c r="H29" s="12"/>
      <c r="I29" s="13">
        <f t="shared" si="0"/>
        <v>1607.4</v>
      </c>
    </row>
    <row r="30" spans="1:9" ht="15.75" thickBot="1">
      <c r="C30" s="24"/>
      <c r="D30" s="7"/>
      <c r="E30" s="7"/>
      <c r="F30" s="7"/>
      <c r="G30" s="14"/>
      <c r="H30" s="28">
        <f>H26</f>
        <v>24800.297500000001</v>
      </c>
      <c r="I30" s="16">
        <f>I29+I28+I27</f>
        <v>2697.4</v>
      </c>
    </row>
    <row r="31" spans="1:9" ht="15.75" thickBot="1">
      <c r="C31" s="26"/>
      <c r="D31" s="17"/>
      <c r="E31" s="17"/>
      <c r="F31" s="17"/>
      <c r="G31" s="17"/>
      <c r="H31" s="17"/>
      <c r="I31" s="17"/>
    </row>
    <row r="32" spans="1:9" ht="15" customHeight="1">
      <c r="A32" s="55" t="s">
        <v>32</v>
      </c>
      <c r="B32" s="1" t="s">
        <v>39</v>
      </c>
      <c r="C32" s="22" t="s">
        <v>40</v>
      </c>
      <c r="D32" s="3" t="s">
        <v>35</v>
      </c>
      <c r="E32" s="3">
        <v>1.04</v>
      </c>
      <c r="F32" s="3">
        <v>175000</v>
      </c>
      <c r="G32" s="3"/>
      <c r="H32" s="3">
        <f>F32*E32</f>
        <v>182000</v>
      </c>
      <c r="I32" s="9"/>
    </row>
    <row r="33" spans="1:9">
      <c r="C33" s="42" t="s">
        <v>41</v>
      </c>
      <c r="D33" s="43" t="s">
        <v>13</v>
      </c>
      <c r="E33" s="43">
        <v>45.72</v>
      </c>
      <c r="F33" s="43"/>
      <c r="G33" s="43">
        <v>2000</v>
      </c>
      <c r="H33" s="43"/>
      <c r="I33" s="44">
        <f>G33*E33</f>
        <v>91440</v>
      </c>
    </row>
    <row r="34" spans="1:9">
      <c r="C34" s="42" t="s">
        <v>42</v>
      </c>
      <c r="D34" s="43" t="s">
        <v>13</v>
      </c>
      <c r="E34" s="43">
        <v>1.25</v>
      </c>
      <c r="F34" s="43"/>
      <c r="G34" s="43">
        <v>1000</v>
      </c>
      <c r="H34" s="43"/>
      <c r="I34" s="44">
        <f t="shared" ref="I34:I35" si="1">G34*E34</f>
        <v>1250</v>
      </c>
    </row>
    <row r="35" spans="1:9" ht="15.75" thickBot="1">
      <c r="C35" s="42" t="s">
        <v>43</v>
      </c>
      <c r="D35" s="43" t="s">
        <v>13</v>
      </c>
      <c r="E35" s="43">
        <v>0.71430000000000005</v>
      </c>
      <c r="F35" s="43"/>
      <c r="G35" s="43">
        <v>4500</v>
      </c>
      <c r="H35" s="43"/>
      <c r="I35" s="44">
        <f t="shared" si="1"/>
        <v>3214.3500000000004</v>
      </c>
    </row>
    <row r="36" spans="1:9" ht="15.75" thickBot="1">
      <c r="C36" s="45"/>
      <c r="D36" s="46"/>
      <c r="E36" s="46"/>
      <c r="F36" s="46"/>
      <c r="G36" s="46"/>
      <c r="H36" s="28">
        <f>H32</f>
        <v>182000</v>
      </c>
      <c r="I36" s="16">
        <f>I35+I34+I33</f>
        <v>95904.35</v>
      </c>
    </row>
    <row r="37" spans="1:9" ht="15.75" thickBot="1"/>
    <row r="38" spans="1:9" ht="30">
      <c r="A38" s="55" t="s">
        <v>44</v>
      </c>
      <c r="B38" s="1" t="s">
        <v>45</v>
      </c>
      <c r="C38" s="52" t="s">
        <v>57</v>
      </c>
      <c r="D38" s="53" t="s">
        <v>22</v>
      </c>
      <c r="E38" s="53">
        <v>1.01</v>
      </c>
      <c r="F38" s="53">
        <f>Keverékek!J15</f>
        <v>23318.3</v>
      </c>
      <c r="G38" s="53"/>
      <c r="H38" s="53">
        <f>F38*E38</f>
        <v>23551.483</v>
      </c>
      <c r="I38" s="54"/>
    </row>
    <row r="39" spans="1:9">
      <c r="C39" s="42" t="s">
        <v>37</v>
      </c>
      <c r="D39" s="43" t="s">
        <v>13</v>
      </c>
      <c r="E39" s="43">
        <v>0.66</v>
      </c>
      <c r="F39" s="43"/>
      <c r="G39" s="43">
        <v>1000</v>
      </c>
      <c r="H39" s="43"/>
      <c r="I39" s="44">
        <f>G39*E39</f>
        <v>660</v>
      </c>
    </row>
    <row r="40" spans="1:9">
      <c r="C40" s="42" t="s">
        <v>30</v>
      </c>
      <c r="D40" s="43" t="s">
        <v>13</v>
      </c>
      <c r="E40" s="43">
        <v>0.2</v>
      </c>
      <c r="F40" s="43"/>
      <c r="G40" s="43">
        <v>1000</v>
      </c>
      <c r="H40" s="43"/>
      <c r="I40" s="44">
        <f t="shared" ref="I40:I41" si="2">G40*E40</f>
        <v>200</v>
      </c>
    </row>
    <row r="41" spans="1:9" ht="15.75" thickBot="1">
      <c r="C41" s="42" t="s">
        <v>31</v>
      </c>
      <c r="D41" s="43" t="s">
        <v>13</v>
      </c>
      <c r="E41" s="43">
        <v>8.9300000000000004E-2</v>
      </c>
      <c r="F41" s="43"/>
      <c r="G41" s="43">
        <v>18000</v>
      </c>
      <c r="H41" s="43"/>
      <c r="I41" s="44">
        <f t="shared" si="2"/>
        <v>1607.4</v>
      </c>
    </row>
    <row r="42" spans="1:9" ht="15.75" thickBot="1">
      <c r="C42" s="45"/>
      <c r="D42" s="46"/>
      <c r="E42" s="46"/>
      <c r="F42" s="46"/>
      <c r="G42" s="46"/>
      <c r="H42" s="16">
        <f>H38</f>
        <v>23551.483</v>
      </c>
      <c r="I42" s="41">
        <f>I41+I40+I39</f>
        <v>2467.4</v>
      </c>
    </row>
    <row r="48" spans="1:9" ht="15.75" thickBot="1"/>
    <row r="49" spans="1:9" ht="30">
      <c r="A49" s="55" t="s">
        <v>51</v>
      </c>
      <c r="B49" s="1" t="s">
        <v>52</v>
      </c>
      <c r="C49" s="52" t="s">
        <v>56</v>
      </c>
      <c r="D49" s="53" t="s">
        <v>22</v>
      </c>
      <c r="E49" s="53">
        <v>1.02</v>
      </c>
      <c r="F49" s="53">
        <f>Keverékek!J21</f>
        <v>29204.85</v>
      </c>
      <c r="G49" s="53"/>
      <c r="H49" s="53">
        <f>F49*E49</f>
        <v>29788.947</v>
      </c>
      <c r="I49" s="54"/>
    </row>
    <row r="50" spans="1:9">
      <c r="C50" s="42" t="s">
        <v>37</v>
      </c>
      <c r="D50" s="43" t="s">
        <v>13</v>
      </c>
      <c r="E50" s="43">
        <v>0.79</v>
      </c>
      <c r="F50" s="43"/>
      <c r="G50" s="43">
        <v>1000</v>
      </c>
      <c r="H50" s="43"/>
      <c r="I50" s="44">
        <f>G50*E50</f>
        <v>790</v>
      </c>
    </row>
    <row r="51" spans="1:9">
      <c r="C51" s="42" t="s">
        <v>30</v>
      </c>
      <c r="D51" s="43" t="s">
        <v>13</v>
      </c>
      <c r="E51" s="43">
        <v>0.2</v>
      </c>
      <c r="F51" s="43"/>
      <c r="G51" s="43">
        <v>1000</v>
      </c>
      <c r="H51" s="43"/>
      <c r="I51" s="44">
        <f t="shared" ref="I51:I52" si="3">G51*E51</f>
        <v>200</v>
      </c>
    </row>
    <row r="52" spans="1:9" ht="15.75" thickBot="1">
      <c r="C52" s="42" t="s">
        <v>31</v>
      </c>
      <c r="D52" s="43" t="s">
        <v>13</v>
      </c>
      <c r="E52" s="43">
        <v>8.9300000000000004E-2</v>
      </c>
      <c r="F52" s="43"/>
      <c r="G52" s="43">
        <v>18000</v>
      </c>
      <c r="H52" s="43"/>
      <c r="I52" s="44">
        <f t="shared" si="3"/>
        <v>1607.4</v>
      </c>
    </row>
    <row r="53" spans="1:9" ht="15.75" thickBot="1">
      <c r="C53" s="45"/>
      <c r="D53" s="46"/>
      <c r="E53" s="46"/>
      <c r="F53" s="46"/>
      <c r="G53" s="46"/>
      <c r="H53" s="16">
        <f>H49</f>
        <v>29788.947</v>
      </c>
      <c r="I53" s="41">
        <f>I52+I51+I50</f>
        <v>2597.4</v>
      </c>
    </row>
    <row r="54" spans="1:9" ht="15.75" thickBot="1"/>
    <row r="55" spans="1:9" ht="30">
      <c r="A55" s="55" t="s">
        <v>58</v>
      </c>
      <c r="B55" s="1" t="s">
        <v>52</v>
      </c>
      <c r="C55" s="52" t="s">
        <v>56</v>
      </c>
      <c r="D55" s="53" t="s">
        <v>22</v>
      </c>
      <c r="E55" s="53">
        <v>1.02</v>
      </c>
      <c r="F55" s="53">
        <f>Keverékek!J21</f>
        <v>29204.85</v>
      </c>
      <c r="G55" s="53"/>
      <c r="H55" s="53">
        <f>F55*E55</f>
        <v>29788.947</v>
      </c>
      <c r="I55" s="54"/>
    </row>
    <row r="56" spans="1:9">
      <c r="C56" s="42" t="s">
        <v>37</v>
      </c>
      <c r="D56" s="43" t="s">
        <v>13</v>
      </c>
      <c r="E56" s="43">
        <v>0.79</v>
      </c>
      <c r="F56" s="43"/>
      <c r="G56" s="43">
        <v>1000</v>
      </c>
      <c r="H56" s="43"/>
      <c r="I56" s="44">
        <f>G56*E56</f>
        <v>790</v>
      </c>
    </row>
    <row r="57" spans="1:9">
      <c r="C57" s="42" t="s">
        <v>30</v>
      </c>
      <c r="D57" s="43" t="s">
        <v>13</v>
      </c>
      <c r="E57" s="43">
        <v>0.2</v>
      </c>
      <c r="F57" s="43"/>
      <c r="G57" s="43">
        <v>1000</v>
      </c>
      <c r="H57" s="43"/>
      <c r="I57" s="44">
        <f t="shared" ref="I57:I58" si="4">G57*E57</f>
        <v>200</v>
      </c>
    </row>
    <row r="58" spans="1:9" ht="15.75" thickBot="1">
      <c r="C58" s="42" t="s">
        <v>31</v>
      </c>
      <c r="D58" s="43" t="s">
        <v>13</v>
      </c>
      <c r="E58" s="43">
        <v>8.9300000000000004E-2</v>
      </c>
      <c r="F58" s="43"/>
      <c r="G58" s="43">
        <v>18000</v>
      </c>
      <c r="H58" s="43"/>
      <c r="I58" s="44">
        <f t="shared" si="4"/>
        <v>1607.4</v>
      </c>
    </row>
    <row r="59" spans="1:9" ht="15.75" thickBot="1">
      <c r="C59" s="45"/>
      <c r="D59" s="46"/>
      <c r="E59" s="46"/>
      <c r="F59" s="46"/>
      <c r="G59" s="46"/>
      <c r="H59" s="16">
        <f>H55</f>
        <v>29788.947</v>
      </c>
      <c r="I59" s="41">
        <f>I58+I57+I56</f>
        <v>2597.4</v>
      </c>
    </row>
    <row r="60" spans="1:9" ht="15.75" thickBot="1"/>
    <row r="61" spans="1:9" ht="30">
      <c r="A61" s="55" t="s">
        <v>59</v>
      </c>
      <c r="B61" s="1" t="s">
        <v>60</v>
      </c>
      <c r="C61" s="52" t="s">
        <v>57</v>
      </c>
      <c r="D61" s="53" t="s">
        <v>22</v>
      </c>
      <c r="E61" s="53">
        <v>1.02</v>
      </c>
      <c r="F61" s="53">
        <f>Keverékek!J15</f>
        <v>23318.3</v>
      </c>
      <c r="G61" s="53"/>
      <c r="H61" s="53">
        <f>F61*E61</f>
        <v>23784.666000000001</v>
      </c>
      <c r="I61" s="54"/>
    </row>
    <row r="62" spans="1:9">
      <c r="C62" s="42" t="s">
        <v>37</v>
      </c>
      <c r="D62" s="43" t="s">
        <v>13</v>
      </c>
      <c r="E62" s="43">
        <v>3.51</v>
      </c>
      <c r="F62" s="43"/>
      <c r="G62" s="43">
        <v>1000</v>
      </c>
      <c r="H62" s="43"/>
      <c r="I62" s="44">
        <f>G62*E62</f>
        <v>3510</v>
      </c>
    </row>
    <row r="63" spans="1:9" ht="15.75" thickBot="1">
      <c r="C63" s="42" t="s">
        <v>30</v>
      </c>
      <c r="D63" s="43" t="s">
        <v>13</v>
      </c>
      <c r="E63" s="43">
        <v>2.2000000000000002</v>
      </c>
      <c r="F63" s="43"/>
      <c r="G63" s="43">
        <v>1000</v>
      </c>
      <c r="H63" s="43"/>
      <c r="I63" s="44">
        <f>G63*E63</f>
        <v>2200</v>
      </c>
    </row>
    <row r="64" spans="1:9" ht="15.75" thickBot="1">
      <c r="C64" s="45"/>
      <c r="D64" s="46"/>
      <c r="E64" s="46"/>
      <c r="F64" s="46"/>
      <c r="G64" s="46"/>
      <c r="H64" s="28">
        <f>H61</f>
        <v>23784.666000000001</v>
      </c>
      <c r="I64" s="16">
        <f>I63+I62</f>
        <v>5710</v>
      </c>
    </row>
    <row r="65" spans="1:9" ht="15.75" thickBot="1"/>
    <row r="66" spans="1:9" ht="30" customHeight="1">
      <c r="A66" s="55" t="s">
        <v>61</v>
      </c>
      <c r="B66" s="1" t="s">
        <v>62</v>
      </c>
      <c r="C66" s="52" t="s">
        <v>57</v>
      </c>
      <c r="D66" s="53" t="s">
        <v>22</v>
      </c>
      <c r="E66" s="53">
        <v>1.01</v>
      </c>
      <c r="F66" s="53">
        <f>Keverékek!J15</f>
        <v>23318.3</v>
      </c>
      <c r="G66" s="53"/>
      <c r="H66" s="53">
        <f>F66*E66</f>
        <v>23551.483</v>
      </c>
      <c r="I66" s="54"/>
    </row>
    <row r="67" spans="1:9" ht="15.75" thickBot="1">
      <c r="C67" s="42" t="s">
        <v>37</v>
      </c>
      <c r="D67" s="43" t="s">
        <v>13</v>
      </c>
      <c r="E67" s="43">
        <v>5.08</v>
      </c>
      <c r="F67" s="43"/>
      <c r="G67" s="43">
        <v>1000</v>
      </c>
      <c r="H67" s="43"/>
      <c r="I67" s="44">
        <f>G67*E67</f>
        <v>5080</v>
      </c>
    </row>
    <row r="68" spans="1:9" ht="15.75" thickBot="1">
      <c r="C68" s="45"/>
      <c r="D68" s="46"/>
      <c r="E68" s="46"/>
      <c r="F68" s="46"/>
      <c r="G68" s="46"/>
      <c r="H68" s="16">
        <f>H66</f>
        <v>23551.483</v>
      </c>
      <c r="I68" s="16">
        <f>I67</f>
        <v>5080</v>
      </c>
    </row>
    <row r="69" spans="1:9" ht="15.75" thickBot="1"/>
    <row r="70" spans="1:9" ht="30">
      <c r="A70" s="55" t="s">
        <v>63</v>
      </c>
      <c r="B70" s="1" t="s">
        <v>62</v>
      </c>
      <c r="C70" s="52" t="s">
        <v>57</v>
      </c>
      <c r="D70" s="53" t="s">
        <v>22</v>
      </c>
      <c r="E70" s="53">
        <v>1.01</v>
      </c>
      <c r="F70" s="53">
        <f>Keverékek!J15</f>
        <v>23318.3</v>
      </c>
      <c r="G70" s="53"/>
      <c r="H70" s="53">
        <f>F70*E70</f>
        <v>23551.483</v>
      </c>
      <c r="I70" s="54"/>
    </row>
    <row r="71" spans="1:9" ht="15.75" thickBot="1">
      <c r="C71" s="42" t="s">
        <v>37</v>
      </c>
      <c r="D71" s="43" t="s">
        <v>13</v>
      </c>
      <c r="E71" s="43">
        <v>5.08</v>
      </c>
      <c r="F71" s="43"/>
      <c r="G71" s="43">
        <v>1000</v>
      </c>
      <c r="H71" s="43"/>
      <c r="I71" s="44">
        <f>G71*E71</f>
        <v>5080</v>
      </c>
    </row>
    <row r="72" spans="1:9" ht="15.75" thickBot="1">
      <c r="C72" s="45"/>
      <c r="D72" s="46"/>
      <c r="E72" s="46"/>
      <c r="F72" s="46"/>
      <c r="G72" s="46"/>
      <c r="H72" s="16">
        <f>H70</f>
        <v>23551.483</v>
      </c>
      <c r="I72" s="16">
        <f>I71</f>
        <v>5080</v>
      </c>
    </row>
    <row r="73" spans="1:9" ht="15.75" thickBot="1"/>
    <row r="74" spans="1:9" ht="30">
      <c r="A74" s="55" t="s">
        <v>64</v>
      </c>
      <c r="B74" s="1" t="s">
        <v>65</v>
      </c>
      <c r="C74" s="52" t="s">
        <v>57</v>
      </c>
      <c r="D74" s="53" t="s">
        <v>22</v>
      </c>
      <c r="E74" s="53">
        <v>1.01</v>
      </c>
      <c r="F74" s="53">
        <f>Keverékek!J15</f>
        <v>23318.3</v>
      </c>
      <c r="G74" s="53"/>
      <c r="H74" s="53">
        <f>F74*E74</f>
        <v>23551.483</v>
      </c>
      <c r="I74" s="54"/>
    </row>
    <row r="75" spans="1:9">
      <c r="C75" s="42" t="s">
        <v>37</v>
      </c>
      <c r="D75" s="43" t="s">
        <v>13</v>
      </c>
      <c r="E75" s="43">
        <v>5.08</v>
      </c>
      <c r="F75" s="43"/>
      <c r="G75" s="43">
        <v>1000</v>
      </c>
      <c r="H75" s="43"/>
      <c r="I75" s="44">
        <f>G75*E75</f>
        <v>5080</v>
      </c>
    </row>
    <row r="76" spans="1:9" ht="15.75" thickBot="1">
      <c r="C76" s="42" t="s">
        <v>66</v>
      </c>
      <c r="D76" s="43" t="s">
        <v>13</v>
      </c>
      <c r="E76" s="43">
        <v>1</v>
      </c>
      <c r="F76" s="43"/>
      <c r="G76" s="43">
        <v>2000</v>
      </c>
      <c r="H76" s="43"/>
      <c r="I76" s="44">
        <f>G76*E76</f>
        <v>2000</v>
      </c>
    </row>
    <row r="77" spans="1:9" ht="15.75" thickBot="1">
      <c r="C77" s="45"/>
      <c r="D77" s="46"/>
      <c r="E77" s="46"/>
      <c r="F77" s="46"/>
      <c r="G77" s="46"/>
      <c r="H77" s="16">
        <f>H74</f>
        <v>23551.483</v>
      </c>
      <c r="I77" s="16">
        <f>I76+I75</f>
        <v>7080</v>
      </c>
    </row>
    <row r="78" spans="1:9" ht="15.75" thickBot="1"/>
    <row r="79" spans="1:9" ht="30">
      <c r="A79" s="55" t="s">
        <v>67</v>
      </c>
      <c r="B79" s="1" t="s">
        <v>62</v>
      </c>
      <c r="C79" s="52" t="s">
        <v>57</v>
      </c>
      <c r="D79" s="53" t="s">
        <v>22</v>
      </c>
      <c r="E79" s="53">
        <v>1.01</v>
      </c>
      <c r="F79" s="53">
        <f>Keverékek!J15</f>
        <v>23318.3</v>
      </c>
      <c r="G79" s="53"/>
      <c r="H79" s="53">
        <f>F79*E79</f>
        <v>23551.483</v>
      </c>
      <c r="I79" s="54"/>
    </row>
    <row r="80" spans="1:9" ht="15.75" thickBot="1">
      <c r="C80" s="42" t="s">
        <v>37</v>
      </c>
      <c r="D80" s="43" t="s">
        <v>13</v>
      </c>
      <c r="E80" s="43">
        <v>5.08</v>
      </c>
      <c r="F80" s="43"/>
      <c r="G80" s="43">
        <v>1000</v>
      </c>
      <c r="H80" s="43"/>
      <c r="I80" s="44">
        <f>G80*E80</f>
        <v>5080</v>
      </c>
    </row>
    <row r="81" spans="1:9" ht="15.75" thickBot="1">
      <c r="C81" s="45"/>
      <c r="D81" s="46"/>
      <c r="E81" s="46"/>
      <c r="F81" s="46"/>
      <c r="G81" s="46"/>
      <c r="H81" s="16">
        <f>H79</f>
        <v>23551.483</v>
      </c>
      <c r="I81" s="16">
        <f>I80</f>
        <v>5080</v>
      </c>
    </row>
    <row r="82" spans="1:9" ht="15.75" thickBot="1"/>
    <row r="83" spans="1:9" ht="30">
      <c r="A83" s="55" t="s">
        <v>69</v>
      </c>
      <c r="B83" s="1" t="s">
        <v>70</v>
      </c>
      <c r="C83" s="52" t="s">
        <v>57</v>
      </c>
      <c r="D83" s="53" t="s">
        <v>22</v>
      </c>
      <c r="E83" s="53">
        <v>1.01</v>
      </c>
      <c r="F83" s="53">
        <f>Keverékek!J15</f>
        <v>23318.3</v>
      </c>
      <c r="G83" s="53"/>
      <c r="H83" s="53">
        <f>F83*E83</f>
        <v>23551.483</v>
      </c>
      <c r="I83" s="54"/>
    </row>
    <row r="84" spans="1:9" ht="15.75" thickBot="1">
      <c r="C84" s="42" t="s">
        <v>37</v>
      </c>
      <c r="D84" s="43" t="s">
        <v>13</v>
      </c>
      <c r="E84" s="43">
        <v>4.6500000000000004</v>
      </c>
      <c r="F84" s="43"/>
      <c r="G84" s="43">
        <v>1000</v>
      </c>
      <c r="H84" s="43"/>
      <c r="I84" s="44">
        <f>G84*E84</f>
        <v>4650</v>
      </c>
    </row>
    <row r="85" spans="1:9" ht="15.75" thickBot="1">
      <c r="C85" s="45"/>
      <c r="D85" s="46"/>
      <c r="E85" s="46"/>
      <c r="F85" s="46"/>
      <c r="G85" s="46"/>
      <c r="H85" s="16">
        <f>H83</f>
        <v>23551.483</v>
      </c>
      <c r="I85" s="41">
        <f>I84</f>
        <v>4650</v>
      </c>
    </row>
    <row r="88" spans="1:9" ht="15.75" thickBot="1"/>
    <row r="89" spans="1:9" ht="30">
      <c r="A89" s="55" t="s">
        <v>71</v>
      </c>
      <c r="B89" s="1" t="s">
        <v>72</v>
      </c>
      <c r="C89" s="52" t="s">
        <v>73</v>
      </c>
      <c r="D89" s="53" t="s">
        <v>74</v>
      </c>
      <c r="E89" s="53">
        <v>1.01</v>
      </c>
      <c r="F89" s="53"/>
      <c r="G89" s="53"/>
      <c r="H89" s="53">
        <f>F89*E89</f>
        <v>0</v>
      </c>
      <c r="I89" s="54"/>
    </row>
    <row r="90" spans="1:9">
      <c r="C90" s="42" t="s">
        <v>75</v>
      </c>
      <c r="D90" s="43" t="s">
        <v>13</v>
      </c>
      <c r="E90" s="43">
        <v>0.15</v>
      </c>
      <c r="F90" s="43"/>
      <c r="G90" s="43">
        <v>2000</v>
      </c>
      <c r="H90" s="43"/>
      <c r="I90" s="44">
        <f>G90*E90</f>
        <v>300</v>
      </c>
    </row>
    <row r="91" spans="1:9" ht="15.75" thickBot="1">
      <c r="C91" s="42" t="s">
        <v>37</v>
      </c>
      <c r="D91" s="43" t="s">
        <v>13</v>
      </c>
      <c r="E91" s="43">
        <v>0.45</v>
      </c>
      <c r="F91" s="43"/>
      <c r="G91" s="43">
        <v>1000</v>
      </c>
      <c r="H91" s="43"/>
      <c r="I91" s="44">
        <f>G91*E91</f>
        <v>450</v>
      </c>
    </row>
    <row r="92" spans="1:9" ht="15.75" thickBot="1">
      <c r="C92" s="45"/>
      <c r="D92" s="46"/>
      <c r="E92" s="46"/>
      <c r="F92" s="46"/>
      <c r="G92" s="46"/>
      <c r="H92" s="16">
        <f>H89</f>
        <v>0</v>
      </c>
      <c r="I92" s="41">
        <f>I91+I90</f>
        <v>750</v>
      </c>
    </row>
    <row r="93" spans="1:9" ht="15.75" thickBot="1"/>
    <row r="94" spans="1:9" ht="30">
      <c r="A94" s="55" t="s">
        <v>76</v>
      </c>
      <c r="B94" s="1" t="s">
        <v>72</v>
      </c>
      <c r="C94" s="52" t="s">
        <v>73</v>
      </c>
      <c r="D94" s="53" t="s">
        <v>74</v>
      </c>
      <c r="E94" s="53">
        <v>1.01</v>
      </c>
      <c r="F94" s="53"/>
      <c r="G94" s="53"/>
      <c r="H94" s="53">
        <f>F94*E94</f>
        <v>0</v>
      </c>
      <c r="I94" s="54"/>
    </row>
    <row r="95" spans="1:9">
      <c r="C95" s="42" t="s">
        <v>75</v>
      </c>
      <c r="D95" s="43" t="s">
        <v>13</v>
      </c>
      <c r="E95" s="43">
        <v>0.15</v>
      </c>
      <c r="F95" s="43"/>
      <c r="G95" s="43">
        <v>2000</v>
      </c>
      <c r="H95" s="43"/>
      <c r="I95" s="44">
        <f>G95*E95</f>
        <v>300</v>
      </c>
    </row>
    <row r="96" spans="1:9" ht="15.75" thickBot="1">
      <c r="C96" s="42" t="s">
        <v>37</v>
      </c>
      <c r="D96" s="43" t="s">
        <v>13</v>
      </c>
      <c r="E96" s="43">
        <v>0.45</v>
      </c>
      <c r="F96" s="43"/>
      <c r="G96" s="43">
        <v>1000</v>
      </c>
      <c r="H96" s="43"/>
      <c r="I96" s="44">
        <f>G96*E96</f>
        <v>450</v>
      </c>
    </row>
    <row r="97" spans="1:9" ht="15.75" thickBot="1">
      <c r="C97" s="45"/>
      <c r="D97" s="46"/>
      <c r="E97" s="46"/>
      <c r="F97" s="46"/>
      <c r="G97" s="46"/>
      <c r="H97" s="16">
        <f>H94</f>
        <v>0</v>
      </c>
      <c r="I97" s="41">
        <f>I96+I95</f>
        <v>750</v>
      </c>
    </row>
    <row r="98" spans="1:9" ht="15.75" thickBot="1"/>
    <row r="99" spans="1:9" ht="30">
      <c r="A99" s="55" t="s">
        <v>77</v>
      </c>
      <c r="B99" s="1" t="s">
        <v>72</v>
      </c>
      <c r="C99" s="52" t="s">
        <v>73</v>
      </c>
      <c r="D99" s="53" t="s">
        <v>74</v>
      </c>
      <c r="E99" s="53">
        <v>1.01</v>
      </c>
      <c r="F99" s="53"/>
      <c r="G99" s="53"/>
      <c r="H99" s="53">
        <f>F99*E99</f>
        <v>0</v>
      </c>
      <c r="I99" s="54"/>
    </row>
    <row r="100" spans="1:9">
      <c r="C100" s="42" t="s">
        <v>75</v>
      </c>
      <c r="D100" s="43" t="s">
        <v>13</v>
      </c>
      <c r="E100" s="43">
        <v>0.15</v>
      </c>
      <c r="F100" s="43"/>
      <c r="G100" s="43">
        <v>2000</v>
      </c>
      <c r="H100" s="43"/>
      <c r="I100" s="44">
        <f>G100*E100</f>
        <v>300</v>
      </c>
    </row>
    <row r="101" spans="1:9" ht="15.75" thickBot="1">
      <c r="C101" s="42" t="s">
        <v>37</v>
      </c>
      <c r="D101" s="43" t="s">
        <v>13</v>
      </c>
      <c r="E101" s="43">
        <v>0.45</v>
      </c>
      <c r="F101" s="43"/>
      <c r="G101" s="43">
        <v>1000</v>
      </c>
      <c r="H101" s="43"/>
      <c r="I101" s="44">
        <f>G101*E101</f>
        <v>450</v>
      </c>
    </row>
    <row r="102" spans="1:9" ht="15.75" thickBot="1">
      <c r="C102" s="45"/>
      <c r="D102" s="46"/>
      <c r="E102" s="46"/>
      <c r="F102" s="46"/>
      <c r="G102" s="46"/>
      <c r="H102" s="16">
        <f>H99</f>
        <v>0</v>
      </c>
      <c r="I102" s="41">
        <f>I101+I100</f>
        <v>750</v>
      </c>
    </row>
    <row r="103" spans="1:9" ht="15.75" thickBot="1"/>
    <row r="104" spans="1:9" ht="30">
      <c r="A104" s="55" t="s">
        <v>78</v>
      </c>
      <c r="B104" s="1" t="s">
        <v>79</v>
      </c>
      <c r="C104" s="52" t="s">
        <v>73</v>
      </c>
      <c r="D104" s="53" t="s">
        <v>74</v>
      </c>
      <c r="E104" s="53">
        <v>1.02</v>
      </c>
      <c r="F104" s="53"/>
      <c r="G104" s="53"/>
      <c r="H104" s="53">
        <f>F104*E104</f>
        <v>0</v>
      </c>
      <c r="I104" s="54"/>
    </row>
    <row r="105" spans="1:9" ht="30">
      <c r="C105" s="42" t="s">
        <v>80</v>
      </c>
      <c r="D105" s="43" t="s">
        <v>22</v>
      </c>
      <c r="E105" s="43">
        <v>5.0000000000000001E-3</v>
      </c>
      <c r="F105" s="43">
        <f>Keverékek!J29</f>
        <v>37565.9</v>
      </c>
      <c r="G105" s="43"/>
      <c r="H105" s="43">
        <f>F105*E105</f>
        <v>187.82950000000002</v>
      </c>
      <c r="I105" s="44"/>
    </row>
    <row r="106" spans="1:9">
      <c r="C106" s="42" t="s">
        <v>75</v>
      </c>
      <c r="D106" s="43" t="s">
        <v>13</v>
      </c>
      <c r="E106" s="43">
        <v>0.15</v>
      </c>
      <c r="F106" s="43"/>
      <c r="G106" s="43">
        <v>2000</v>
      </c>
      <c r="H106" s="43"/>
      <c r="I106" s="44">
        <f>G106*E106</f>
        <v>300</v>
      </c>
    </row>
    <row r="107" spans="1:9" ht="15.75" thickBot="1">
      <c r="C107" s="42" t="s">
        <v>37</v>
      </c>
      <c r="D107" s="43" t="s">
        <v>13</v>
      </c>
      <c r="E107" s="43">
        <v>0.45</v>
      </c>
      <c r="F107" s="43"/>
      <c r="G107" s="43">
        <v>1000</v>
      </c>
      <c r="H107" s="43"/>
      <c r="I107" s="44">
        <f>G107*E107</f>
        <v>450</v>
      </c>
    </row>
    <row r="108" spans="1:9" ht="15.75" thickBot="1">
      <c r="C108" s="45"/>
      <c r="D108" s="46"/>
      <c r="E108" s="46"/>
      <c r="F108" s="46"/>
      <c r="G108" s="46"/>
      <c r="H108" s="16">
        <f>H105+H104</f>
        <v>187.82950000000002</v>
      </c>
      <c r="I108" s="41">
        <f>I107+I106</f>
        <v>750</v>
      </c>
    </row>
    <row r="109" spans="1:9" ht="15.75" thickBot="1"/>
    <row r="110" spans="1:9" ht="30">
      <c r="A110" s="55" t="s">
        <v>86</v>
      </c>
      <c r="B110" s="1" t="s">
        <v>79</v>
      </c>
      <c r="C110" s="52" t="s">
        <v>73</v>
      </c>
      <c r="D110" s="53" t="s">
        <v>74</v>
      </c>
      <c r="E110" s="53">
        <v>1.02</v>
      </c>
      <c r="F110" s="53"/>
      <c r="G110" s="53"/>
      <c r="H110" s="53">
        <f>F110*E110</f>
        <v>0</v>
      </c>
      <c r="I110" s="54"/>
    </row>
    <row r="111" spans="1:9" ht="30">
      <c r="C111" s="42" t="s">
        <v>80</v>
      </c>
      <c r="D111" s="43" t="s">
        <v>22</v>
      </c>
      <c r="E111" s="43">
        <v>5.0000000000000001E-3</v>
      </c>
      <c r="F111" s="43">
        <f>Keverékek!J29</f>
        <v>37565.9</v>
      </c>
      <c r="G111" s="43"/>
      <c r="H111" s="43">
        <f>F111*E111</f>
        <v>187.82950000000002</v>
      </c>
      <c r="I111" s="44"/>
    </row>
    <row r="112" spans="1:9">
      <c r="C112" s="42" t="s">
        <v>75</v>
      </c>
      <c r="D112" s="43" t="s">
        <v>13</v>
      </c>
      <c r="E112" s="43">
        <v>0.15</v>
      </c>
      <c r="F112" s="43"/>
      <c r="G112" s="43">
        <v>2000</v>
      </c>
      <c r="H112" s="43"/>
      <c r="I112" s="44">
        <f>G112*E112</f>
        <v>300</v>
      </c>
    </row>
    <row r="113" spans="1:9" ht="15.75" thickBot="1">
      <c r="C113" s="42" t="s">
        <v>37</v>
      </c>
      <c r="D113" s="43" t="s">
        <v>13</v>
      </c>
      <c r="E113" s="43">
        <v>0.45</v>
      </c>
      <c r="F113" s="43"/>
      <c r="G113" s="43">
        <v>1000</v>
      </c>
      <c r="H113" s="43"/>
      <c r="I113" s="44">
        <f>G113*E113</f>
        <v>450</v>
      </c>
    </row>
    <row r="114" spans="1:9" ht="15.75" thickBot="1">
      <c r="C114" s="45"/>
      <c r="D114" s="46"/>
      <c r="E114" s="46"/>
      <c r="F114" s="46"/>
      <c r="G114" s="46"/>
      <c r="H114" s="16">
        <f>H111+H110</f>
        <v>187.82950000000002</v>
      </c>
      <c r="I114" s="41">
        <f>I113+I112</f>
        <v>750</v>
      </c>
    </row>
    <row r="115" spans="1:9" ht="15.75" thickBot="1"/>
    <row r="116" spans="1:9" ht="15" customHeight="1">
      <c r="A116" s="55" t="s">
        <v>87</v>
      </c>
      <c r="B116" s="1" t="s">
        <v>88</v>
      </c>
      <c r="C116" s="52" t="s">
        <v>89</v>
      </c>
      <c r="D116" s="53" t="s">
        <v>74</v>
      </c>
      <c r="E116" s="53">
        <v>1</v>
      </c>
      <c r="F116" s="53"/>
      <c r="G116" s="53"/>
      <c r="H116" s="53">
        <f>F116*E116</f>
        <v>0</v>
      </c>
      <c r="I116" s="54"/>
    </row>
    <row r="117" spans="1:9" ht="30">
      <c r="C117" s="42" t="s">
        <v>90</v>
      </c>
      <c r="D117" s="43" t="s">
        <v>22</v>
      </c>
      <c r="E117" s="43">
        <v>0.02</v>
      </c>
      <c r="F117" s="43">
        <f>Keverékek!J29</f>
        <v>37565.9</v>
      </c>
      <c r="G117" s="43"/>
      <c r="H117" s="43">
        <f>F117*E117</f>
        <v>751.3180000000001</v>
      </c>
      <c r="I117" s="44"/>
    </row>
    <row r="118" spans="1:9" ht="15.75" thickBot="1">
      <c r="C118" s="42" t="s">
        <v>37</v>
      </c>
      <c r="D118" s="43" t="s">
        <v>13</v>
      </c>
      <c r="E118" s="43">
        <v>0.51</v>
      </c>
      <c r="F118" s="43"/>
      <c r="G118" s="43">
        <v>1000</v>
      </c>
      <c r="H118" s="43"/>
      <c r="I118" s="44">
        <f>G118*E118</f>
        <v>510</v>
      </c>
    </row>
    <row r="119" spans="1:9" ht="15.75" thickBot="1">
      <c r="C119" s="45"/>
      <c r="D119" s="46"/>
      <c r="E119" s="46"/>
      <c r="F119" s="46"/>
      <c r="G119" s="46"/>
      <c r="H119" s="16">
        <f>H117+H116</f>
        <v>751.3180000000001</v>
      </c>
      <c r="I119" s="41">
        <f>I118</f>
        <v>510</v>
      </c>
    </row>
    <row r="120" spans="1:9" ht="15.75" thickBot="1"/>
    <row r="121" spans="1:9" ht="15" customHeight="1">
      <c r="A121" s="55" t="s">
        <v>91</v>
      </c>
      <c r="B121" s="1" t="s">
        <v>92</v>
      </c>
      <c r="C121" s="52" t="s">
        <v>93</v>
      </c>
      <c r="D121" s="53" t="s">
        <v>94</v>
      </c>
      <c r="E121" s="53">
        <v>1.6500000000000001E-2</v>
      </c>
      <c r="F121" s="53"/>
      <c r="G121" s="53"/>
      <c r="H121" s="53">
        <f>F121*E121</f>
        <v>0</v>
      </c>
      <c r="I121" s="54"/>
    </row>
    <row r="122" spans="1:9">
      <c r="C122" s="42" t="s">
        <v>99</v>
      </c>
      <c r="D122" s="43" t="s">
        <v>22</v>
      </c>
      <c r="E122" s="43">
        <v>3.0800000000000001E-2</v>
      </c>
      <c r="F122" s="43">
        <f>Keverékek!J36</f>
        <v>54879.4</v>
      </c>
      <c r="G122" s="43"/>
      <c r="H122" s="43">
        <f t="shared" ref="H122:H123" si="5">F122*E122</f>
        <v>1690.2855200000001</v>
      </c>
      <c r="I122" s="44"/>
    </row>
    <row r="123" spans="1:9">
      <c r="C123" s="42" t="s">
        <v>95</v>
      </c>
      <c r="D123" s="43" t="s">
        <v>94</v>
      </c>
      <c r="E123" s="43">
        <v>4.0000000000000002E-4</v>
      </c>
      <c r="F123" s="43"/>
      <c r="G123" s="43"/>
      <c r="H123" s="43">
        <f t="shared" si="5"/>
        <v>0</v>
      </c>
      <c r="I123" s="44"/>
    </row>
    <row r="124" spans="1:9">
      <c r="C124" s="42" t="s">
        <v>66</v>
      </c>
      <c r="D124" s="43" t="s">
        <v>13</v>
      </c>
      <c r="E124" s="43">
        <v>0.48</v>
      </c>
      <c r="F124" s="43"/>
      <c r="G124" s="43">
        <v>2000</v>
      </c>
      <c r="H124" s="43"/>
      <c r="I124" s="44">
        <f>G124*E124</f>
        <v>960</v>
      </c>
    </row>
    <row r="125" spans="1:9">
      <c r="C125" s="42" t="s">
        <v>96</v>
      </c>
      <c r="D125" s="43" t="s">
        <v>13</v>
      </c>
      <c r="E125" s="43">
        <v>0.1</v>
      </c>
      <c r="F125" s="43"/>
      <c r="G125" s="43">
        <v>2000</v>
      </c>
      <c r="H125" s="43"/>
      <c r="I125" s="44">
        <f t="shared" ref="I125:I126" si="6">G125*E125</f>
        <v>200</v>
      </c>
    </row>
    <row r="126" spans="1:9" ht="15.75" thickBot="1">
      <c r="C126" s="42" t="s">
        <v>37</v>
      </c>
      <c r="D126" s="43" t="s">
        <v>13</v>
      </c>
      <c r="E126" s="43">
        <v>0.5</v>
      </c>
      <c r="F126" s="43"/>
      <c r="G126" s="43">
        <v>1000</v>
      </c>
      <c r="H126" s="43"/>
      <c r="I126" s="44">
        <f t="shared" si="6"/>
        <v>500</v>
      </c>
    </row>
    <row r="127" spans="1:9" ht="15.75" thickBot="1">
      <c r="C127" s="45"/>
      <c r="D127" s="46"/>
      <c r="E127" s="46"/>
      <c r="F127" s="46"/>
      <c r="G127" s="46"/>
      <c r="H127" s="16">
        <f>H123+H122+H121</f>
        <v>1690.2855200000001</v>
      </c>
      <c r="I127" s="41">
        <f>I126+I125+I124</f>
        <v>1660</v>
      </c>
    </row>
    <row r="129" spans="1:9" ht="15.75" thickBot="1"/>
    <row r="130" spans="1:9" ht="15" customHeight="1">
      <c r="A130" s="55" t="s">
        <v>100</v>
      </c>
      <c r="B130" s="1" t="s">
        <v>101</v>
      </c>
      <c r="C130" s="52" t="s">
        <v>102</v>
      </c>
      <c r="D130" s="53" t="s">
        <v>94</v>
      </c>
      <c r="E130" s="53">
        <v>8.3000000000000001E-3</v>
      </c>
      <c r="F130" s="53"/>
      <c r="G130" s="53"/>
      <c r="H130" s="53">
        <f>F130*E130</f>
        <v>0</v>
      </c>
      <c r="I130" s="54"/>
    </row>
    <row r="131" spans="1:9">
      <c r="C131" s="42" t="s">
        <v>99</v>
      </c>
      <c r="D131" s="43" t="s">
        <v>22</v>
      </c>
      <c r="E131" s="43">
        <v>5.5999999999999999E-3</v>
      </c>
      <c r="F131" s="43">
        <f>Keverékek!J36</f>
        <v>54879.4</v>
      </c>
      <c r="G131" s="43"/>
      <c r="H131" s="43">
        <f>F131*E131</f>
        <v>307.32463999999999</v>
      </c>
      <c r="I131" s="44"/>
    </row>
    <row r="132" spans="1:9">
      <c r="C132" s="42" t="s">
        <v>37</v>
      </c>
      <c r="D132" s="43" t="s">
        <v>13</v>
      </c>
      <c r="E132" s="43">
        <v>0.3</v>
      </c>
      <c r="F132" s="43"/>
      <c r="G132" s="43">
        <v>1000</v>
      </c>
      <c r="H132" s="43"/>
      <c r="I132" s="44">
        <f>G132*E132</f>
        <v>300</v>
      </c>
    </row>
    <row r="133" spans="1:9">
      <c r="C133" s="42" t="s">
        <v>66</v>
      </c>
      <c r="D133" s="43" t="s">
        <v>13</v>
      </c>
      <c r="E133" s="43">
        <v>0.53</v>
      </c>
      <c r="F133" s="43"/>
      <c r="G133" s="43">
        <v>2000</v>
      </c>
      <c r="H133" s="43"/>
      <c r="I133" s="44">
        <f t="shared" ref="I133:I134" si="7">G133*E133</f>
        <v>1060</v>
      </c>
    </row>
    <row r="134" spans="1:9" ht="15.75" thickBot="1">
      <c r="C134" s="42" t="s">
        <v>96</v>
      </c>
      <c r="D134" s="43" t="s">
        <v>13</v>
      </c>
      <c r="E134" s="43">
        <v>0.08</v>
      </c>
      <c r="F134" s="43"/>
      <c r="G134" s="43">
        <v>2000</v>
      </c>
      <c r="H134" s="43"/>
      <c r="I134" s="44">
        <f t="shared" si="7"/>
        <v>160</v>
      </c>
    </row>
    <row r="135" spans="1:9" ht="15.75" thickBot="1">
      <c r="C135" s="45"/>
      <c r="D135" s="46"/>
      <c r="E135" s="46"/>
      <c r="F135" s="46"/>
      <c r="G135" s="46"/>
      <c r="H135" s="16">
        <f>H131+H130</f>
        <v>307.32463999999999</v>
      </c>
      <c r="I135" s="41">
        <f>I134+I133+I132</f>
        <v>1520</v>
      </c>
    </row>
    <row r="136" spans="1:9" ht="15.75" thickBot="1"/>
    <row r="137" spans="1:9" ht="15" customHeight="1">
      <c r="A137" s="55" t="s">
        <v>103</v>
      </c>
      <c r="B137" s="1" t="s">
        <v>104</v>
      </c>
      <c r="C137" s="52" t="s">
        <v>105</v>
      </c>
      <c r="D137" s="53" t="s">
        <v>22</v>
      </c>
      <c r="E137" s="53">
        <v>2.3E-2</v>
      </c>
      <c r="F137" s="53">
        <v>544500</v>
      </c>
      <c r="G137" s="53"/>
      <c r="H137" s="53">
        <f>F137*E137</f>
        <v>12523.5</v>
      </c>
      <c r="I137" s="54"/>
    </row>
    <row r="138" spans="1:9">
      <c r="C138" s="42" t="s">
        <v>106</v>
      </c>
      <c r="D138" s="43" t="s">
        <v>22</v>
      </c>
      <c r="E138" s="43">
        <v>2.9999999999999997E-4</v>
      </c>
      <c r="F138" s="43">
        <v>6930</v>
      </c>
      <c r="G138" s="43"/>
      <c r="H138" s="43">
        <f t="shared" ref="H138:H139" si="8">F138*E138</f>
        <v>2.0789999999999997</v>
      </c>
      <c r="I138" s="44"/>
    </row>
    <row r="139" spans="1:9">
      <c r="C139" s="42" t="s">
        <v>107</v>
      </c>
      <c r="D139" s="43" t="s">
        <v>22</v>
      </c>
      <c r="E139" s="43">
        <v>2.2000000000000001E-3</v>
      </c>
      <c r="F139" s="43">
        <v>4950</v>
      </c>
      <c r="G139" s="43"/>
      <c r="H139" s="43">
        <f t="shared" si="8"/>
        <v>10.89</v>
      </c>
      <c r="I139" s="44"/>
    </row>
    <row r="140" spans="1:9" ht="15.75" thickBot="1">
      <c r="C140" s="42" t="s">
        <v>108</v>
      </c>
      <c r="D140" s="43" t="s">
        <v>13</v>
      </c>
      <c r="E140" s="43">
        <v>0.69</v>
      </c>
      <c r="F140" s="43"/>
      <c r="G140" s="43">
        <v>2000</v>
      </c>
      <c r="H140" s="43"/>
      <c r="I140" s="44">
        <f>G140*E140</f>
        <v>1380</v>
      </c>
    </row>
    <row r="141" spans="1:9" ht="15.75" thickBot="1">
      <c r="C141" s="45"/>
      <c r="D141" s="46"/>
      <c r="E141" s="46"/>
      <c r="F141" s="46"/>
      <c r="G141" s="46"/>
      <c r="H141" s="28">
        <f>H139+H138+H137</f>
        <v>12536.468999999999</v>
      </c>
      <c r="I141" s="16">
        <f>I140</f>
        <v>1380</v>
      </c>
    </row>
    <row r="142" spans="1:9" ht="15.75" thickBot="1"/>
    <row r="143" spans="1:9" ht="15" customHeight="1">
      <c r="A143" s="55" t="s">
        <v>109</v>
      </c>
      <c r="B143" s="1" t="s">
        <v>110</v>
      </c>
      <c r="C143" s="52" t="s">
        <v>111</v>
      </c>
      <c r="D143" s="53" t="s">
        <v>22</v>
      </c>
      <c r="E143" s="53">
        <v>5.3E-3</v>
      </c>
      <c r="F143" s="53">
        <v>5940</v>
      </c>
      <c r="G143" s="53"/>
      <c r="H143" s="53">
        <f>F143*E143</f>
        <v>31.481999999999999</v>
      </c>
      <c r="I143" s="54"/>
    </row>
    <row r="144" spans="1:9" ht="15.75" thickBot="1">
      <c r="C144" s="42" t="s">
        <v>108</v>
      </c>
      <c r="D144" s="43" t="s">
        <v>13</v>
      </c>
      <c r="E144" s="43">
        <v>0.09</v>
      </c>
      <c r="F144" s="43"/>
      <c r="G144" s="43">
        <v>2000</v>
      </c>
      <c r="H144" s="43"/>
      <c r="I144" s="44">
        <f>G144*E144</f>
        <v>180</v>
      </c>
    </row>
    <row r="145" spans="1:9" ht="15.75" thickBot="1">
      <c r="C145" s="45"/>
      <c r="D145" s="46"/>
      <c r="E145" s="46"/>
      <c r="F145" s="46"/>
      <c r="G145" s="46"/>
      <c r="H145" s="16">
        <f>H143</f>
        <v>31.481999999999999</v>
      </c>
      <c r="I145" s="41">
        <f>I144</f>
        <v>180</v>
      </c>
    </row>
    <row r="146" spans="1:9" ht="15.75" thickBot="1"/>
    <row r="147" spans="1:9" ht="15" customHeight="1">
      <c r="A147" s="55" t="s">
        <v>112</v>
      </c>
      <c r="B147" s="1" t="s">
        <v>113</v>
      </c>
      <c r="C147" s="52" t="s">
        <v>114</v>
      </c>
      <c r="D147" s="53" t="s">
        <v>115</v>
      </c>
      <c r="E147" s="53">
        <v>1.0449999999999999</v>
      </c>
      <c r="F147" s="53"/>
      <c r="G147" s="53"/>
      <c r="H147" s="53">
        <f>F147*E147</f>
        <v>0</v>
      </c>
      <c r="I147" s="54"/>
    </row>
    <row r="148" spans="1:9" ht="15.75" thickBot="1">
      <c r="C148" s="42" t="s">
        <v>108</v>
      </c>
      <c r="D148" s="43" t="s">
        <v>13</v>
      </c>
      <c r="E148" s="43">
        <v>0.3</v>
      </c>
      <c r="F148" s="43"/>
      <c r="G148" s="43">
        <v>2000</v>
      </c>
      <c r="H148" s="43"/>
      <c r="I148" s="44">
        <f>G148*E148</f>
        <v>600</v>
      </c>
    </row>
    <row r="149" spans="1:9" ht="15.75" thickBot="1">
      <c r="C149" s="45"/>
      <c r="D149" s="46"/>
      <c r="E149" s="46"/>
      <c r="F149" s="46"/>
      <c r="G149" s="46"/>
      <c r="H149" s="16">
        <f>H147</f>
        <v>0</v>
      </c>
      <c r="I149" s="41">
        <f>I148</f>
        <v>600</v>
      </c>
    </row>
    <row r="150" spans="1:9" ht="15.75" thickBot="1"/>
    <row r="151" spans="1:9" ht="30">
      <c r="A151" s="55" t="s">
        <v>116</v>
      </c>
      <c r="B151" s="1" t="s">
        <v>117</v>
      </c>
      <c r="C151" s="52" t="s">
        <v>118</v>
      </c>
      <c r="D151" s="53" t="s">
        <v>22</v>
      </c>
      <c r="E151" s="53">
        <v>1.6E-2</v>
      </c>
      <c r="F151" s="53">
        <v>136620</v>
      </c>
      <c r="G151" s="53"/>
      <c r="H151" s="53">
        <f>F151*E151</f>
        <v>2185.92</v>
      </c>
      <c r="I151" s="54"/>
    </row>
    <row r="152" spans="1:9" ht="30">
      <c r="C152" s="42" t="s">
        <v>119</v>
      </c>
      <c r="D152" s="43" t="s">
        <v>22</v>
      </c>
      <c r="E152" s="43">
        <v>2E-3</v>
      </c>
      <c r="F152" s="43">
        <v>128700</v>
      </c>
      <c r="G152" s="43"/>
      <c r="H152" s="43">
        <f t="shared" ref="H152:H153" si="9">F152*E152</f>
        <v>257.39999999999998</v>
      </c>
      <c r="I152" s="44"/>
    </row>
    <row r="153" spans="1:9" ht="30">
      <c r="C153" s="42" t="s">
        <v>120</v>
      </c>
      <c r="D153" s="43" t="s">
        <v>22</v>
      </c>
      <c r="E153" s="43">
        <v>3.0000000000000001E-3</v>
      </c>
      <c r="F153" s="43">
        <v>148500</v>
      </c>
      <c r="G153" s="43"/>
      <c r="H153" s="43">
        <f t="shared" si="9"/>
        <v>445.5</v>
      </c>
      <c r="I153" s="44"/>
    </row>
    <row r="154" spans="1:9">
      <c r="C154" s="42" t="s">
        <v>66</v>
      </c>
      <c r="D154" s="43" t="s">
        <v>13</v>
      </c>
      <c r="E154" s="43">
        <v>0.37</v>
      </c>
      <c r="F154" s="43"/>
      <c r="G154" s="43">
        <v>2000</v>
      </c>
      <c r="H154" s="43"/>
      <c r="I154" s="44">
        <f>G154*E154</f>
        <v>740</v>
      </c>
    </row>
    <row r="155" spans="1:9">
      <c r="C155" s="42" t="s">
        <v>96</v>
      </c>
      <c r="D155" s="43" t="s">
        <v>13</v>
      </c>
      <c r="E155" s="43">
        <v>0.11</v>
      </c>
      <c r="F155" s="43"/>
      <c r="G155" s="43">
        <v>2000</v>
      </c>
      <c r="H155" s="43"/>
      <c r="I155" s="44">
        <f t="shared" ref="I155:I156" si="10">G155*E155</f>
        <v>220</v>
      </c>
    </row>
    <row r="156" spans="1:9" ht="15.75" thickBot="1">
      <c r="C156" s="42" t="s">
        <v>37</v>
      </c>
      <c r="D156" s="43" t="s">
        <v>13</v>
      </c>
      <c r="E156" s="43">
        <v>0.27</v>
      </c>
      <c r="F156" s="43"/>
      <c r="G156" s="43">
        <v>1000</v>
      </c>
      <c r="H156" s="43"/>
      <c r="I156" s="44">
        <f t="shared" si="10"/>
        <v>270</v>
      </c>
    </row>
    <row r="157" spans="1:9" ht="15.75" thickBot="1">
      <c r="C157" s="45"/>
      <c r="D157" s="46"/>
      <c r="E157" s="46"/>
      <c r="F157" s="46"/>
      <c r="G157" s="46"/>
      <c r="H157" s="16">
        <f>H153+H152+H151</f>
        <v>2888.82</v>
      </c>
      <c r="I157" s="41">
        <f>I156+I155+I154</f>
        <v>1230</v>
      </c>
    </row>
    <row r="158" spans="1:9" ht="15.75" thickBot="1"/>
    <row r="159" spans="1:9" ht="30">
      <c r="A159" s="55" t="s">
        <v>121</v>
      </c>
      <c r="B159" s="1" t="s">
        <v>122</v>
      </c>
      <c r="C159" s="52" t="s">
        <v>123</v>
      </c>
      <c r="D159" s="53" t="s">
        <v>22</v>
      </c>
      <c r="E159" s="53">
        <v>1.2999999999999999E-2</v>
      </c>
      <c r="F159" s="53">
        <v>136620</v>
      </c>
      <c r="G159" s="53"/>
      <c r="H159" s="53">
        <f>F159*E159</f>
        <v>1776.06</v>
      </c>
      <c r="I159" s="54"/>
    </row>
    <row r="160" spans="1:9" ht="30">
      <c r="C160" s="42" t="s">
        <v>119</v>
      </c>
      <c r="D160" s="43" t="s">
        <v>22</v>
      </c>
      <c r="E160" s="43">
        <v>2E-3</v>
      </c>
      <c r="F160" s="43">
        <v>128700</v>
      </c>
      <c r="G160" s="43"/>
      <c r="H160" s="43">
        <f t="shared" ref="H160:H161" si="11">F160*E160</f>
        <v>257.39999999999998</v>
      </c>
      <c r="I160" s="44"/>
    </row>
    <row r="161" spans="1:9" ht="30">
      <c r="C161" s="42" t="s">
        <v>120</v>
      </c>
      <c r="D161" s="43" t="s">
        <v>22</v>
      </c>
      <c r="E161" s="43">
        <v>3.0000000000000001E-3</v>
      </c>
      <c r="F161" s="43">
        <v>148500</v>
      </c>
      <c r="G161" s="43"/>
      <c r="H161" s="43">
        <f t="shared" si="11"/>
        <v>445.5</v>
      </c>
      <c r="I161" s="44"/>
    </row>
    <row r="162" spans="1:9">
      <c r="C162" s="42" t="s">
        <v>66</v>
      </c>
      <c r="D162" s="43" t="s">
        <v>13</v>
      </c>
      <c r="E162" s="43">
        <v>0.64</v>
      </c>
      <c r="F162" s="43"/>
      <c r="G162" s="43">
        <v>2000</v>
      </c>
      <c r="H162" s="43"/>
      <c r="I162" s="44">
        <f>G162*E162</f>
        <v>1280</v>
      </c>
    </row>
    <row r="163" spans="1:9">
      <c r="C163" s="42" t="s">
        <v>96</v>
      </c>
      <c r="D163" s="43" t="s">
        <v>13</v>
      </c>
      <c r="E163" s="43">
        <v>0.06</v>
      </c>
      <c r="F163" s="43"/>
      <c r="G163" s="43">
        <v>2000</v>
      </c>
      <c r="H163" s="43"/>
      <c r="I163" s="44">
        <f t="shared" ref="I163:I164" si="12">G163*E163</f>
        <v>120</v>
      </c>
    </row>
    <row r="164" spans="1:9" ht="15.75" thickBot="1">
      <c r="C164" s="42" t="s">
        <v>37</v>
      </c>
      <c r="D164" s="43" t="s">
        <v>13</v>
      </c>
      <c r="E164" s="43">
        <v>0.26</v>
      </c>
      <c r="F164" s="43"/>
      <c r="G164" s="43">
        <v>1000</v>
      </c>
      <c r="H164" s="43"/>
      <c r="I164" s="44">
        <f t="shared" si="12"/>
        <v>260</v>
      </c>
    </row>
    <row r="165" spans="1:9" ht="15.75" thickBot="1">
      <c r="C165" s="45"/>
      <c r="D165" s="46"/>
      <c r="E165" s="46"/>
      <c r="F165" s="46"/>
      <c r="G165" s="46"/>
      <c r="H165" s="16">
        <f>H161+H160+H159</f>
        <v>2478.96</v>
      </c>
      <c r="I165" s="41">
        <f>I164+I163+I162</f>
        <v>1660</v>
      </c>
    </row>
    <row r="172" spans="1:9" ht="15.75" thickBot="1"/>
    <row r="173" spans="1:9" ht="45">
      <c r="A173" s="55" t="s">
        <v>124</v>
      </c>
      <c r="B173" s="1" t="s">
        <v>125</v>
      </c>
      <c r="C173" s="52" t="s">
        <v>126</v>
      </c>
      <c r="D173" s="53" t="s">
        <v>22</v>
      </c>
      <c r="E173" s="53">
        <v>0.02</v>
      </c>
      <c r="F173" s="53">
        <v>49500</v>
      </c>
      <c r="G173" s="53"/>
      <c r="H173" s="53">
        <f>F173*E173</f>
        <v>990</v>
      </c>
      <c r="I173" s="54"/>
    </row>
    <row r="174" spans="1:9" ht="60">
      <c r="C174" s="42" t="s">
        <v>127</v>
      </c>
      <c r="D174" s="43" t="s">
        <v>22</v>
      </c>
      <c r="E174" s="43">
        <v>7.4999999999999997E-3</v>
      </c>
      <c r="F174" s="43">
        <v>59400</v>
      </c>
      <c r="G174" s="43"/>
      <c r="H174" s="43">
        <f t="shared" ref="H174:H176" si="13">F174*E174</f>
        <v>445.5</v>
      </c>
      <c r="I174" s="44"/>
    </row>
    <row r="175" spans="1:9">
      <c r="C175" s="42" t="s">
        <v>128</v>
      </c>
      <c r="D175" s="43" t="s">
        <v>10</v>
      </c>
      <c r="E175" s="43">
        <v>0.253</v>
      </c>
      <c r="F175" s="43">
        <v>7425</v>
      </c>
      <c r="G175" s="43"/>
      <c r="H175" s="43">
        <f t="shared" si="13"/>
        <v>1878.5250000000001</v>
      </c>
      <c r="I175" s="44"/>
    </row>
    <row r="176" spans="1:9" ht="30">
      <c r="C176" s="42" t="s">
        <v>120</v>
      </c>
      <c r="D176" s="43" t="s">
        <v>22</v>
      </c>
      <c r="E176" s="43">
        <v>3.0000000000000001E-3</v>
      </c>
      <c r="F176" s="43">
        <v>148500</v>
      </c>
      <c r="G176" s="43"/>
      <c r="H176" s="43">
        <f t="shared" si="13"/>
        <v>445.5</v>
      </c>
      <c r="I176" s="44"/>
    </row>
    <row r="177" spans="3:9">
      <c r="C177" s="42" t="s">
        <v>66</v>
      </c>
      <c r="D177" s="43" t="s">
        <v>13</v>
      </c>
      <c r="E177" s="43">
        <v>0.43</v>
      </c>
      <c r="F177" s="43"/>
      <c r="G177" s="43">
        <v>2000</v>
      </c>
      <c r="H177" s="43"/>
      <c r="I177" s="44">
        <f>G177*E177</f>
        <v>860</v>
      </c>
    </row>
    <row r="178" spans="3:9" ht="15.75" thickBot="1">
      <c r="C178" s="42" t="s">
        <v>37</v>
      </c>
      <c r="D178" s="43" t="s">
        <v>13</v>
      </c>
      <c r="E178" s="43">
        <v>1.18</v>
      </c>
      <c r="F178" s="43"/>
      <c r="G178" s="43">
        <v>1000</v>
      </c>
      <c r="H178" s="43"/>
      <c r="I178" s="44">
        <f>G178*E178</f>
        <v>1180</v>
      </c>
    </row>
    <row r="179" spans="3:9" ht="15.75" thickBot="1">
      <c r="C179" s="45"/>
      <c r="D179" s="46"/>
      <c r="E179" s="46"/>
      <c r="F179" s="46"/>
      <c r="G179" s="46"/>
      <c r="H179" s="16">
        <f>H176+H175+H174+H173</f>
        <v>3759.5250000000001</v>
      </c>
      <c r="I179" s="41">
        <f>I178+I177</f>
        <v>2040</v>
      </c>
    </row>
  </sheetData>
  <mergeCells count="2">
    <mergeCell ref="F3:G3"/>
    <mergeCell ref="H3:I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6"/>
  <sheetViews>
    <sheetView topLeftCell="A13" workbookViewId="0">
      <selection activeCell="H39" sqref="H39"/>
    </sheetView>
  </sheetViews>
  <sheetFormatPr defaultRowHeight="15"/>
  <cols>
    <col min="1" max="1" width="3.7109375" style="55" customWidth="1"/>
    <col min="2" max="2" width="9.85546875" style="1" customWidth="1"/>
    <col min="3" max="3" width="15.7109375" style="56" customWidth="1"/>
    <col min="4" max="4" width="4.5703125" style="29" customWidth="1"/>
    <col min="5" max="5" width="6.7109375" style="29" customWidth="1"/>
    <col min="6" max="7" width="9.140625" style="29"/>
    <col min="8" max="9" width="10.7109375" style="29" customWidth="1"/>
  </cols>
  <sheetData>
    <row r="1" spans="1:10" ht="15.75" thickBot="1"/>
    <row r="2" spans="1:10">
      <c r="C2" s="61" t="s">
        <v>0</v>
      </c>
      <c r="D2" s="30" t="s">
        <v>1</v>
      </c>
      <c r="E2" s="30" t="s">
        <v>2</v>
      </c>
      <c r="F2" s="31" t="s">
        <v>3</v>
      </c>
      <c r="G2" s="32"/>
      <c r="H2" s="31" t="s">
        <v>4</v>
      </c>
      <c r="I2" s="33"/>
    </row>
    <row r="3" spans="1:10" ht="15.75" thickBot="1">
      <c r="C3" s="60"/>
      <c r="D3" s="34"/>
      <c r="E3" s="34"/>
      <c r="F3" s="34" t="s">
        <v>5</v>
      </c>
      <c r="G3" s="34" t="s">
        <v>6</v>
      </c>
      <c r="H3" s="34" t="s">
        <v>5</v>
      </c>
      <c r="I3" s="35" t="s">
        <v>6</v>
      </c>
    </row>
    <row r="4" spans="1:10">
      <c r="A4" s="55" t="s">
        <v>27</v>
      </c>
      <c r="B4" s="1" t="s">
        <v>33</v>
      </c>
      <c r="C4" s="59" t="s">
        <v>34</v>
      </c>
      <c r="D4" s="36" t="s">
        <v>35</v>
      </c>
      <c r="E4" s="36">
        <v>0.26300000000000001</v>
      </c>
      <c r="F4" s="36">
        <v>35000</v>
      </c>
      <c r="G4" s="36"/>
      <c r="H4" s="36">
        <f>F4*E4</f>
        <v>9205</v>
      </c>
      <c r="I4" s="37"/>
    </row>
    <row r="5" spans="1:10" ht="30">
      <c r="B5" s="1" t="s">
        <v>46</v>
      </c>
      <c r="C5" s="58" t="s">
        <v>36</v>
      </c>
      <c r="D5" s="38" t="s">
        <v>22</v>
      </c>
      <c r="E5" s="38">
        <v>1.2390000000000001</v>
      </c>
      <c r="F5" s="38">
        <v>10250</v>
      </c>
      <c r="G5" s="38"/>
      <c r="H5" s="38">
        <f>F5*E5</f>
        <v>12699.750000000002</v>
      </c>
      <c r="I5" s="39"/>
    </row>
    <row r="6" spans="1:10">
      <c r="C6" s="58" t="s">
        <v>37</v>
      </c>
      <c r="D6" s="38" t="s">
        <v>13</v>
      </c>
      <c r="E6" s="38">
        <v>0.15</v>
      </c>
      <c r="F6" s="38"/>
      <c r="G6" s="38">
        <v>1000</v>
      </c>
      <c r="H6" s="38"/>
      <c r="I6" s="39">
        <f>G6*E6</f>
        <v>150</v>
      </c>
    </row>
    <row r="7" spans="1:10" ht="15.75" thickBot="1">
      <c r="C7" s="58" t="s">
        <v>38</v>
      </c>
      <c r="D7" s="38" t="s">
        <v>13</v>
      </c>
      <c r="E7" s="38">
        <v>0.125</v>
      </c>
      <c r="F7" s="38"/>
      <c r="G7" s="38">
        <v>20000</v>
      </c>
      <c r="H7" s="38"/>
      <c r="I7" s="39">
        <f>G7*E7</f>
        <v>2500</v>
      </c>
    </row>
    <row r="8" spans="1:10" ht="15.75" thickBot="1">
      <c r="C8" s="57"/>
      <c r="D8" s="40"/>
      <c r="E8" s="40"/>
      <c r="F8" s="40"/>
      <c r="G8" s="40"/>
      <c r="H8" s="47">
        <f>H5+H4</f>
        <v>21904.75</v>
      </c>
      <c r="I8" s="48">
        <f>I7+I6</f>
        <v>2650</v>
      </c>
      <c r="J8" s="49">
        <f>I8+H8</f>
        <v>24554.75</v>
      </c>
    </row>
    <row r="9" spans="1:10" ht="15.75" thickBot="1"/>
    <row r="10" spans="1:10">
      <c r="A10" s="55" t="s">
        <v>44</v>
      </c>
      <c r="B10" s="1" t="s">
        <v>47</v>
      </c>
      <c r="C10" s="59" t="s">
        <v>34</v>
      </c>
      <c r="D10" s="36" t="s">
        <v>35</v>
      </c>
      <c r="E10" s="36">
        <v>0.251</v>
      </c>
      <c r="F10" s="36">
        <v>35000</v>
      </c>
      <c r="G10" s="36"/>
      <c r="H10" s="36">
        <f>F10*E10</f>
        <v>8785</v>
      </c>
      <c r="I10" s="37"/>
    </row>
    <row r="11" spans="1:10" ht="30">
      <c r="A11" s="55" t="s">
        <v>59</v>
      </c>
      <c r="B11" s="1" t="s">
        <v>48</v>
      </c>
      <c r="C11" s="58" t="s">
        <v>49</v>
      </c>
      <c r="D11" s="38" t="s">
        <v>22</v>
      </c>
      <c r="E11" s="38">
        <v>0.88900000000000001</v>
      </c>
      <c r="F11" s="38">
        <v>10250</v>
      </c>
      <c r="G11" s="38"/>
      <c r="H11" s="38">
        <f>F11*E11</f>
        <v>9112.25</v>
      </c>
      <c r="I11" s="39"/>
    </row>
    <row r="12" spans="1:10" ht="30">
      <c r="A12" s="55" t="s">
        <v>61</v>
      </c>
      <c r="B12" s="1" t="s">
        <v>68</v>
      </c>
      <c r="C12" s="58" t="s">
        <v>26</v>
      </c>
      <c r="D12" s="38" t="s">
        <v>22</v>
      </c>
      <c r="E12" s="38">
        <v>0.35299999999999998</v>
      </c>
      <c r="F12" s="38">
        <v>7850</v>
      </c>
      <c r="G12" s="38"/>
      <c r="H12" s="38">
        <f>F12*E12</f>
        <v>2771.0499999999997</v>
      </c>
      <c r="I12" s="39"/>
    </row>
    <row r="13" spans="1:10">
      <c r="C13" s="58" t="s">
        <v>37</v>
      </c>
      <c r="D13" s="38" t="s">
        <v>13</v>
      </c>
      <c r="E13" s="38">
        <v>0.15</v>
      </c>
      <c r="F13" s="38"/>
      <c r="G13" s="38">
        <v>1000</v>
      </c>
      <c r="H13" s="38"/>
      <c r="I13" s="39">
        <f>G13*E13</f>
        <v>150</v>
      </c>
    </row>
    <row r="14" spans="1:10" ht="30.75" thickBot="1">
      <c r="C14" s="58" t="s">
        <v>50</v>
      </c>
      <c r="D14" s="38" t="s">
        <v>13</v>
      </c>
      <c r="E14" s="38">
        <v>0.125</v>
      </c>
      <c r="F14" s="38"/>
      <c r="G14" s="38">
        <v>20000</v>
      </c>
      <c r="H14" s="38"/>
      <c r="I14" s="39">
        <f>G14*E14</f>
        <v>2500</v>
      </c>
    </row>
    <row r="15" spans="1:10" ht="15.75" thickBot="1">
      <c r="C15" s="57"/>
      <c r="D15" s="40"/>
      <c r="E15" s="40"/>
      <c r="F15" s="40"/>
      <c r="G15" s="40"/>
      <c r="H15" s="50">
        <f>H12+H11+H10</f>
        <v>20668.3</v>
      </c>
      <c r="I15" s="51">
        <f>I14+I13</f>
        <v>2650</v>
      </c>
      <c r="J15" s="49">
        <f>I15+H15</f>
        <v>23318.3</v>
      </c>
    </row>
    <row r="16" spans="1:10" ht="15.75" thickBot="1"/>
    <row r="17" spans="1:10">
      <c r="A17" s="55" t="s">
        <v>51</v>
      </c>
      <c r="B17" s="1" t="s">
        <v>53</v>
      </c>
      <c r="C17" s="59" t="s">
        <v>34</v>
      </c>
      <c r="D17" s="36" t="s">
        <v>35</v>
      </c>
      <c r="E17" s="36">
        <v>0.313</v>
      </c>
      <c r="F17" s="36">
        <v>35000</v>
      </c>
      <c r="G17" s="36"/>
      <c r="H17" s="36">
        <f>F17*E17</f>
        <v>10955</v>
      </c>
      <c r="I17" s="37"/>
    </row>
    <row r="18" spans="1:10" ht="30">
      <c r="A18" s="55" t="s">
        <v>58</v>
      </c>
      <c r="B18" s="1" t="s">
        <v>54</v>
      </c>
      <c r="C18" s="58" t="s">
        <v>55</v>
      </c>
      <c r="D18" s="38" t="s">
        <v>22</v>
      </c>
      <c r="E18" s="38">
        <v>1.2529999999999999</v>
      </c>
      <c r="F18" s="38">
        <v>12450</v>
      </c>
      <c r="G18" s="38"/>
      <c r="H18" s="38">
        <f>F18*E18</f>
        <v>15599.849999999999</v>
      </c>
      <c r="I18" s="39"/>
    </row>
    <row r="19" spans="1:10">
      <c r="C19" s="58" t="s">
        <v>37</v>
      </c>
      <c r="D19" s="38" t="s">
        <v>13</v>
      </c>
      <c r="E19" s="38">
        <v>0.15</v>
      </c>
      <c r="F19" s="38"/>
      <c r="G19" s="38">
        <v>1000</v>
      </c>
      <c r="H19" s="38"/>
      <c r="I19" s="39">
        <f>G19*E19</f>
        <v>150</v>
      </c>
    </row>
    <row r="20" spans="1:10" ht="15.75" thickBot="1">
      <c r="C20" s="58" t="s">
        <v>38</v>
      </c>
      <c r="D20" s="38" t="s">
        <v>13</v>
      </c>
      <c r="E20" s="38">
        <v>0.125</v>
      </c>
      <c r="F20" s="38"/>
      <c r="G20" s="38">
        <v>20000</v>
      </c>
      <c r="H20" s="38"/>
      <c r="I20" s="39">
        <f>G20*E20</f>
        <v>2500</v>
      </c>
    </row>
    <row r="21" spans="1:10" ht="15.75" thickBot="1">
      <c r="C21" s="57"/>
      <c r="D21" s="40"/>
      <c r="E21" s="40"/>
      <c r="F21" s="40"/>
      <c r="G21" s="40"/>
      <c r="H21" s="50">
        <f>H18+H17</f>
        <v>26554.85</v>
      </c>
      <c r="I21" s="51">
        <f>I20+I19</f>
        <v>2650</v>
      </c>
      <c r="J21" s="49">
        <f>I21+H21</f>
        <v>29204.85</v>
      </c>
    </row>
    <row r="22" spans="1:10" ht="15.75" thickBot="1"/>
    <row r="23" spans="1:10" ht="15" customHeight="1">
      <c r="A23" s="55" t="s">
        <v>78</v>
      </c>
      <c r="B23" s="1" t="s">
        <v>85</v>
      </c>
      <c r="C23" s="59" t="s">
        <v>84</v>
      </c>
      <c r="D23" s="36" t="s">
        <v>22</v>
      </c>
      <c r="E23" s="36">
        <v>0.11</v>
      </c>
      <c r="F23" s="36">
        <v>11150</v>
      </c>
      <c r="G23" s="36"/>
      <c r="H23" s="36">
        <f>F23*E23</f>
        <v>1226.5</v>
      </c>
      <c r="I23" s="37"/>
    </row>
    <row r="24" spans="1:10">
      <c r="C24" s="58" t="s">
        <v>83</v>
      </c>
      <c r="D24" s="38" t="s">
        <v>22</v>
      </c>
      <c r="E24" s="38">
        <v>1.07</v>
      </c>
      <c r="F24" s="38">
        <v>9700</v>
      </c>
      <c r="G24" s="38"/>
      <c r="H24" s="38">
        <f>F24*E24</f>
        <v>10379</v>
      </c>
      <c r="I24" s="39"/>
    </row>
    <row r="25" spans="1:10">
      <c r="C25" s="58" t="s">
        <v>34</v>
      </c>
      <c r="D25" s="38" t="s">
        <v>35</v>
      </c>
      <c r="E25" s="38">
        <v>0.42799999999999999</v>
      </c>
      <c r="F25" s="38">
        <v>35000</v>
      </c>
      <c r="G25" s="38"/>
      <c r="H25" s="38">
        <f>F25*E25</f>
        <v>14980</v>
      </c>
      <c r="I25" s="39"/>
    </row>
    <row r="26" spans="1:10">
      <c r="C26" s="58" t="s">
        <v>37</v>
      </c>
      <c r="D26" s="38" t="s">
        <v>13</v>
      </c>
      <c r="E26" s="38">
        <v>1.48</v>
      </c>
      <c r="F26" s="38"/>
      <c r="G26" s="38">
        <v>1000</v>
      </c>
      <c r="H26" s="38"/>
      <c r="I26" s="39">
        <f>G26*E26</f>
        <v>1480</v>
      </c>
    </row>
    <row r="27" spans="1:10" ht="15" customHeight="1">
      <c r="C27" s="58" t="s">
        <v>82</v>
      </c>
      <c r="D27" s="38" t="s">
        <v>13</v>
      </c>
      <c r="E27" s="38">
        <v>1</v>
      </c>
      <c r="F27" s="38"/>
      <c r="G27" s="38">
        <v>4500</v>
      </c>
      <c r="H27" s="38"/>
      <c r="I27" s="39">
        <f>G27*E27</f>
        <v>4500</v>
      </c>
    </row>
    <row r="28" spans="1:10" ht="15.75" thickBot="1">
      <c r="C28" s="58" t="s">
        <v>81</v>
      </c>
      <c r="D28" s="38" t="s">
        <v>13</v>
      </c>
      <c r="E28" s="38">
        <v>0.55559999999999998</v>
      </c>
      <c r="F28" s="38"/>
      <c r="G28" s="38">
        <v>9000</v>
      </c>
      <c r="H28" s="38"/>
      <c r="I28" s="39">
        <f>G28*E28</f>
        <v>5000.3999999999996</v>
      </c>
    </row>
    <row r="29" spans="1:10" ht="15.75" thickBot="1">
      <c r="C29" s="57"/>
      <c r="D29" s="40"/>
      <c r="E29" s="40"/>
      <c r="F29" s="40"/>
      <c r="G29" s="40"/>
      <c r="H29" s="50">
        <f>H25+H24+H23</f>
        <v>26585.5</v>
      </c>
      <c r="I29" s="51">
        <f>I28+I27+I26</f>
        <v>10980.4</v>
      </c>
      <c r="J29" s="49">
        <f>I29+H29</f>
        <v>37565.9</v>
      </c>
    </row>
    <row r="30" spans="1:10" ht="15.75" thickBot="1"/>
    <row r="31" spans="1:10" ht="15" customHeight="1">
      <c r="A31" s="55" t="s">
        <v>91</v>
      </c>
      <c r="B31" s="1" t="s">
        <v>97</v>
      </c>
      <c r="C31" s="59" t="s">
        <v>84</v>
      </c>
      <c r="D31" s="36" t="s">
        <v>22</v>
      </c>
      <c r="E31" s="36">
        <v>0.3</v>
      </c>
      <c r="F31" s="36">
        <v>111150</v>
      </c>
      <c r="G31" s="36"/>
      <c r="H31" s="36">
        <f>F31*E31</f>
        <v>33345</v>
      </c>
      <c r="I31" s="37"/>
    </row>
    <row r="32" spans="1:10">
      <c r="C32" s="58" t="s">
        <v>98</v>
      </c>
      <c r="D32" s="38" t="s">
        <v>22</v>
      </c>
      <c r="E32" s="38">
        <v>1.1599999999999999</v>
      </c>
      <c r="F32" s="38">
        <v>9150</v>
      </c>
      <c r="G32" s="38"/>
      <c r="H32" s="38">
        <f>F32*E32</f>
        <v>10614</v>
      </c>
      <c r="I32" s="39"/>
    </row>
    <row r="33" spans="3:10">
      <c r="C33" s="58" t="s">
        <v>37</v>
      </c>
      <c r="D33" s="38" t="s">
        <v>13</v>
      </c>
      <c r="E33" s="38">
        <v>1.42</v>
      </c>
      <c r="F33" s="38"/>
      <c r="G33" s="38">
        <v>1000</v>
      </c>
      <c r="H33" s="38"/>
      <c r="I33" s="39">
        <f>G33*E33</f>
        <v>1420</v>
      </c>
    </row>
    <row r="34" spans="3:10">
      <c r="C34" s="58" t="s">
        <v>82</v>
      </c>
      <c r="D34" s="38" t="s">
        <v>13</v>
      </c>
      <c r="E34" s="38">
        <v>1</v>
      </c>
      <c r="F34" s="38"/>
      <c r="G34" s="38">
        <v>4500</v>
      </c>
      <c r="H34" s="38"/>
      <c r="I34" s="39">
        <f t="shared" ref="I34:I35" si="0">G34*E34</f>
        <v>4500</v>
      </c>
    </row>
    <row r="35" spans="3:10" ht="15.75" thickBot="1">
      <c r="C35" s="58" t="s">
        <v>81</v>
      </c>
      <c r="D35" s="38" t="s">
        <v>13</v>
      </c>
      <c r="E35" s="38">
        <v>0.55559999999999998</v>
      </c>
      <c r="F35" s="38"/>
      <c r="G35" s="38">
        <v>9000</v>
      </c>
      <c r="H35" s="38"/>
      <c r="I35" s="39">
        <f t="shared" si="0"/>
        <v>5000.3999999999996</v>
      </c>
    </row>
    <row r="36" spans="3:10" ht="15.75" thickBot="1">
      <c r="C36" s="57"/>
      <c r="D36" s="40"/>
      <c r="E36" s="40"/>
      <c r="F36" s="40"/>
      <c r="G36" s="40"/>
      <c r="H36" s="50">
        <f>H32+H31</f>
        <v>43959</v>
      </c>
      <c r="I36" s="51">
        <f>I35+I34+I33</f>
        <v>10920.4</v>
      </c>
      <c r="J36" s="49">
        <f>I36+H36</f>
        <v>54879.4</v>
      </c>
    </row>
  </sheetData>
  <mergeCells count="2">
    <mergeCell ref="F2:G2"/>
    <mergeCell ref="H2:I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Egységárak</vt:lpstr>
      <vt:lpstr>Keverékek</vt:lpstr>
      <vt:lpstr>Munka3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ifj. Pauza István</dc:creator>
  <cp:lastModifiedBy>ifj. Pauza István</cp:lastModifiedBy>
  <cp:lastPrinted>2011-11-19T12:36:21Z</cp:lastPrinted>
  <dcterms:created xsi:type="dcterms:W3CDTF">2011-11-19T12:14:03Z</dcterms:created>
  <dcterms:modified xsi:type="dcterms:W3CDTF">2011-11-19T16:52:14Z</dcterms:modified>
</cp:coreProperties>
</file>